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My Drive\Teaching\AI for Business\lab\Project 1 Oracle_NVIDIA_AMD\"/>
    </mc:Choice>
  </mc:AlternateContent>
  <xr:revisionPtr revIDLastSave="0" documentId="8_{51C198E8-DF46-48D2-B782-74B75CBCEE3E}" xr6:coauthVersionLast="36" xr6:coauthVersionMax="36" xr10:uidLastSave="{00000000-0000-0000-0000-000000000000}"/>
  <bookViews>
    <workbookView xWindow="0" yWindow="0" windowWidth="24300" windowHeight="9555" firstSheet="4" activeTab="10" xr2:uid="{00000000-000D-0000-FFFF-FFFF00000000}"/>
  </bookViews>
  <sheets>
    <sheet name="Read_Me" sheetId="1" r:id="rId1"/>
    <sheet name="Source_Log" sheetId="2" r:id="rId2"/>
    <sheet name="Risk_Map" sheetId="3" r:id="rId3"/>
    <sheet name="Business_Architecture" sheetId="4" r:id="rId4"/>
    <sheet name="KPI_Spine" sheetId="5" r:id="rId5"/>
    <sheet name="Timeline" sheetId="6" r:id="rId6"/>
    <sheet name="Calibration" sheetId="7" r:id="rId7"/>
    <sheet name="Fact_Bank" sheetId="8" r:id="rId8"/>
    <sheet name="Driver_Tree" sheetId="9" r:id="rId9"/>
    <sheet name="ORCL_DCF" sheetId="10" r:id="rId10"/>
    <sheet name="Continuing_Value_Note" sheetId="11" r:id="rId11"/>
    <sheet name="Prompt_Log" sheetId="14" r:id="rId12"/>
  </sheets>
  <calcPr calcId="191029"/>
</workbook>
</file>

<file path=xl/calcChain.xml><?xml version="1.0" encoding="utf-8"?>
<calcChain xmlns="http://schemas.openxmlformats.org/spreadsheetml/2006/main">
  <c r="G22" i="10" l="1"/>
  <c r="F22" i="10"/>
  <c r="E22" i="10"/>
  <c r="D22" i="10"/>
  <c r="C22" i="10"/>
  <c r="B22" i="10"/>
  <c r="C18" i="10"/>
  <c r="B17" i="10"/>
  <c r="B15" i="10"/>
  <c r="C14" i="10"/>
  <c r="B14" i="10"/>
  <c r="B21" i="10" s="1"/>
  <c r="B23" i="10" s="1"/>
  <c r="C12" i="10"/>
  <c r="B11" i="10"/>
  <c r="C9" i="10"/>
  <c r="D9" i="10" s="1"/>
  <c r="B63" i="7"/>
  <c r="B62" i="7"/>
  <c r="B61" i="7"/>
  <c r="B48" i="7"/>
  <c r="B47" i="7"/>
  <c r="B46" i="7"/>
  <c r="B44" i="7"/>
  <c r="B43" i="7"/>
  <c r="B45" i="7" s="1"/>
  <c r="B26" i="7"/>
  <c r="B25" i="7"/>
  <c r="B24" i="7"/>
  <c r="B22" i="7"/>
  <c r="B23" i="7" s="1"/>
  <c r="B21" i="7"/>
  <c r="B19" i="7"/>
  <c r="B20" i="7" s="1"/>
  <c r="C20" i="10" l="1"/>
  <c r="D16" i="10"/>
  <c r="D18" i="10"/>
  <c r="D12" i="10"/>
  <c r="D14" i="10" s="1"/>
  <c r="E9" i="10"/>
  <c r="D20" i="10"/>
  <c r="C16" i="10"/>
  <c r="C21" i="10" s="1"/>
  <c r="C23" i="10" s="1"/>
  <c r="E18" i="10" l="1"/>
  <c r="E12" i="10"/>
  <c r="E14" i="10" s="1"/>
  <c r="E20" i="10"/>
  <c r="E16" i="10"/>
  <c r="F9" i="10"/>
  <c r="D21" i="10"/>
  <c r="D23" i="10" s="1"/>
  <c r="F18" i="10" l="1"/>
  <c r="F12" i="10"/>
  <c r="F14" i="10" s="1"/>
  <c r="F20" i="10"/>
  <c r="F16" i="10"/>
  <c r="G9" i="10"/>
  <c r="E21" i="10"/>
  <c r="E23" i="10" s="1"/>
  <c r="F21" i="10" l="1"/>
  <c r="F23" i="10" s="1"/>
  <c r="G20" i="10"/>
  <c r="G16" i="10"/>
  <c r="G18" i="10"/>
  <c r="G12" i="10"/>
  <c r="G14" i="10" l="1"/>
  <c r="G21" i="10" s="1"/>
  <c r="C37" i="10" l="1"/>
  <c r="G23" i="10"/>
  <c r="J30" i="10" s="1"/>
  <c r="C39" i="10"/>
  <c r="D39" i="10"/>
  <c r="B37" i="10"/>
  <c r="B39" i="10"/>
  <c r="B38" i="10"/>
  <c r="D38" i="10"/>
  <c r="D37" i="10"/>
  <c r="J27" i="10"/>
  <c r="J28" i="10" s="1"/>
  <c r="J29" i="10" s="1"/>
  <c r="C38" i="10"/>
  <c r="J31" i="10" l="1"/>
  <c r="J32"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H9" authorId="0" shapeId="0" xr:uid="{3F856D32-1CF0-4C9D-A7F4-9C92C15F6675}">
      <text>
        <r>
          <rPr>
            <sz val="11"/>
            <color theme="1"/>
            <rFont val="Calibri"/>
            <family val="2"/>
            <scheme val="minor"/>
          </rPr>
          <t>Example prompt: Extract management commentary on North America growth drivers from the 10-K, latest earnings release, and earnings call. Quote exactly and label each item as price, volume, mix, capacity, or demand.</t>
        </r>
      </text>
    </comment>
  </commentList>
</comments>
</file>

<file path=xl/sharedStrings.xml><?xml version="1.0" encoding="utf-8"?>
<sst xmlns="http://schemas.openxmlformats.org/spreadsheetml/2006/main" count="388" uniqueCount="296">
  <si>
    <t>Booked, Financed, or Circular? | Workbook Guide</t>
  </si>
  <si>
    <t>Use this workbook in the same sequence as the handout: Q0 Risk_Map → Q1 Business_Architecture + KPI_Spine → Q2 Timeline → Q3 Calibration → Q4 Fact_Bank → Q5 Driver_Tree → Q6 ORCL_DCF + Continuing_Value_Note → Q7 Multiple_Check + Valuation_Summary.</t>
  </si>
  <si>
    <t>Project objective</t>
  </si>
  <si>
    <t>Use Oracle as the compact DCF spine, then use NVIDIA and AMD to pressure-test Oracle's revenue realization, reinvestment burden, cost of capital, and terminal value. The point is not to prove circularity. The point is to decide how much AI demand deserves to be capitalized as if it were durable, high-quality, cash-converting demand.</t>
  </si>
  <si>
    <t>Workbook rules</t>
  </si>
  <si>
    <t>• Numbers must come from exhibits or be computed in the workbook. Do not treat LLM output as a data source.</t>
  </si>
  <si>
    <t>• Use exact quotes and exact numbers in Fact_Bank before making inferences.</t>
  </si>
  <si>
    <t>• Only the exhibit list and general instructions are prefilled. Areas students are asked to complete are intentionally left blank.</t>
  </si>
  <si>
    <t>• Keep the Oracle DCF compact. The learning goal is evidence discipline, not 3-statement modeling complexity.</t>
  </si>
  <si>
    <t>• Continuing value matters: use NVIDIA and AMD evidence to think about WACC, fade, and terminal assumptions, not only near-term growth.</t>
  </si>
  <si>
    <t>Official Exhibit List and Source Links</t>
  </si>
  <si>
    <t>Exhibit</t>
  </si>
  <si>
    <t>Document</t>
  </si>
  <si>
    <t>Why it matters</t>
  </si>
  <si>
    <t>Official link</t>
  </si>
  <si>
    <t>Primary use</t>
  </si>
  <si>
    <t>Exhibit 1</t>
  </si>
  <si>
    <t>Financial Times background article</t>
  </si>
  <si>
    <t>System-level framing on interdependence, circularity, renegotiation risk, and debt-backed AI infrastructure.</t>
  </si>
  <si>
    <t>https://www.ft.com/content/4e39d081-ab26-4bc2-9c4c-256d766f28e2?syn-25a6b1a6=1</t>
  </si>
  <si>
    <t>Background only</t>
  </si>
  <si>
    <t>Exhibit 2</t>
  </si>
  <si>
    <t>Oracle FY2025 Q4 / full-year earnings release</t>
  </si>
  <si>
    <t>Baseline FY2025 revenue, profit, and Oracle cloud framing before the later backlog step-up.</t>
  </si>
  <si>
    <t>https://www.sec.gov/Archives/edgar/data/1341439/000095017025084831/orcl-ex99_1.htm</t>
  </si>
  <si>
    <t>Oracle baseline</t>
  </si>
  <si>
    <t>Exhibit 3</t>
  </si>
  <si>
    <t>Oracle FY2025 Form 10-K</t>
  </si>
  <si>
    <t>Annual segment definitions, cash flow structure, debt, and risk-factor context.</t>
  </si>
  <si>
    <t>https://www.sec.gov/Archives/edgar/data/1341439/000095017025087926/orcl-20250531.htm</t>
  </si>
  <si>
    <t>Business architecture</t>
  </si>
  <si>
    <t>Exhibit 4</t>
  </si>
  <si>
    <t>Oracle FY2025 Q3 earnings release</t>
  </si>
  <si>
    <t>Pre-step-up Oracle RPO anchor and early AI demand framing.</t>
  </si>
  <si>
    <t>https://www.sec.gov/Archives/edgar/data/1341439/000095017025036295/orcl-ex99_1.htm</t>
  </si>
  <si>
    <t>Timeline / calibration</t>
  </si>
  <si>
    <t>Exhibit 5</t>
  </si>
  <si>
    <t>Oracle FY2025 Q3 10-Q</t>
  </si>
  <si>
    <t>RPO conversion timing as of Feb. 28, 2025 and selected financing / lease context.</t>
  </si>
  <si>
    <t>https://www.sec.gov/Archives/edgar/data/1341439/000095017025037143/orcl-20250228.htm</t>
  </si>
  <si>
    <t>Calibration / risk</t>
  </si>
  <si>
    <t>Exhibit 6</t>
  </si>
  <si>
    <t>Oracle FY2026 Q1 earnings release</t>
  </si>
  <si>
    <t>RPO step-up and OCI five-year revenue preview.</t>
  </si>
  <si>
    <t>https://investor.oracle.com/investor-news/news-details/2025/Oracle-Announces-Fiscal-Year-2026-First-Quarter-Financial-Results/default.aspx</t>
  </si>
  <si>
    <t>Oracle demand signal</t>
  </si>
  <si>
    <t>Exhibit 7</t>
  </si>
  <si>
    <t>Oracle FY2026 Q1 10-Q</t>
  </si>
  <si>
    <t>RPO conversion timing as of Aug. 31, 2025, CapEx, net debt, and financing-receivable disclosures.</t>
  </si>
  <si>
    <t>https://www.sec.gov/Archives/edgar/data/1341439/000119312525200095/orcl-20250831.htm</t>
  </si>
  <si>
    <t>Oracle DCF / risk</t>
  </si>
  <si>
    <t>Exhibit 8</t>
  </si>
  <si>
    <t>Oracle 8-K on $18bn notes issuance</t>
  </si>
  <si>
    <t>Direct evidence that the AI build-out was connected to large external financing.</t>
  </si>
  <si>
    <t>https://www.sec.gov/Archives/edgar/data/1341439/000119312525220445/d31817d8k.htm</t>
  </si>
  <si>
    <t>Cost of capital / financing</t>
  </si>
  <si>
    <t>Exhibit 9</t>
  </si>
  <si>
    <t>NVIDIA FY2026 Q2 Form 10-Q</t>
  </si>
  <si>
    <t>Direct-customer concentration, AR concentration, customer advances, and future commitments.</t>
  </si>
  <si>
    <t>https://www.sec.gov/Archives/edgar/data/1045810/000104581025000209/nvda-20250727.htm</t>
  </si>
  <si>
    <t>Demand-quality overlay</t>
  </si>
  <si>
    <t>Exhibit 10</t>
  </si>
  <si>
    <t>AMD FY2025 Form 10-K</t>
  </si>
  <si>
    <t>OpenAI 6GW agreement, warrant terms, share count, and accounting treatment.</t>
  </si>
  <si>
    <t>https://www.sec.gov/Archives/edgar/data/2488/000000248826000018/amd-20251227.htm</t>
  </si>
  <si>
    <t>Dilution overlay</t>
  </si>
  <si>
    <t>Exhibit 11</t>
  </si>
  <si>
    <t>AMD 8-K / press release on OpenAI partnership</t>
  </si>
  <si>
    <t>Official deal language for milestone structure and partnership framing.</t>
  </si>
  <si>
    <t>https://www.sec.gov/Archives/edgar/data/2488/000119312525230895/d28189d8k.htm</t>
  </si>
  <si>
    <t>Dilution / incentive economics</t>
  </si>
  <si>
    <t>Q0 | System-Level Risk Map</t>
  </si>
  <si>
    <t>Focus first on Exhibit 1 for the system-level warning: when demand, financing, and commercial dependency overlap, demand quality becomes harder to assess. Then anchor Oracle-specific evidence in Exhibits 6–8, NVIDIA evidence in Exhibit 9, and AMD evidence in Exhibits 10–11.</t>
  </si>
  <si>
    <t>This is not a fact bank. Keep each row compact and causal: what is being sold or promised, what financial dependency exists, what could fail or be renegotiated, and which Oracle valuation knob is affected.</t>
  </si>
  <si>
    <t>Relationship / issue</t>
  </si>
  <si>
    <t>What is being sold or promised</t>
  </si>
  <si>
    <t>What financial commitment or dependency exists</t>
  </si>
  <si>
    <t>What could fail / be renegotiated</t>
  </si>
  <si>
    <t>Primary Oracle valuation knob</t>
  </si>
  <si>
    <t>Exhibit / source ID</t>
  </si>
  <si>
    <t>Q1 | Oracle Business Architecture Pack</t>
  </si>
  <si>
    <t>Start with Oracle Exhibits 2, 3, 6, and 7. Use Exhibit 8 only if you believe a financing KPI belongs in the architecture pack. The purpose is not to summarize Oracle generically; it is to define the economic engines and monetization logic that will later guide Fact_Bank, Driver_Tree, and ORCL_DCF.</t>
  </si>
  <si>
    <t>A. Segment engine map</t>
  </si>
  <si>
    <t>Engine</t>
  </si>
  <si>
    <t>What is sold</t>
  </si>
  <si>
    <t>Who pays</t>
  </si>
  <si>
    <t>Monetization logic</t>
  </si>
  <si>
    <t>Growth drivers</t>
  </si>
  <si>
    <t>Margin drivers</t>
  </si>
  <si>
    <t>Reinvestment drivers</t>
  </si>
  <si>
    <t>Why it matters for Oracle DCF</t>
  </si>
  <si>
    <t>B. Monetization map</t>
  </si>
  <si>
    <t>Revenue line / business</t>
  </si>
  <si>
    <t>Pricing logic</t>
  </si>
  <si>
    <t>Contract / duration logic</t>
  </si>
  <si>
    <t>Capacity or utilization driver</t>
  </si>
  <si>
    <t>Margin implications</t>
  </si>
  <si>
    <t>Valuation relevance</t>
  </si>
  <si>
    <t>Source ID</t>
  </si>
  <si>
    <t>Q1 | Oracle KPI Spine</t>
  </si>
  <si>
    <t>KPI / proxy</t>
  </si>
  <si>
    <t>Definition</t>
  </si>
  <si>
    <t>Disclosed or proxy?</t>
  </si>
  <si>
    <t>Controls</t>
  </si>
  <si>
    <t>Forecast knob</t>
  </si>
  <si>
    <t>Keep / replace?</t>
  </si>
  <si>
    <t>Q2 | High-Signal Timeline</t>
  </si>
  <si>
    <t>Do not try to use every exhibit. Strong timelines usually draw most heavily on Exhibit 4 (Oracle pre-step-up anchor), Exhibit 6 (Oracle Q1 release), Exhibit 7 (Oracle Q1 10-Q), Exhibit 8 (Oracle debt issuance), Exhibit 9 (NVIDIA concentration), and Exhibits 10–11 (AMD / OpenAI incentive structure). Use Exhibit 1 only if one row genuinely helps frame the system-level lens.</t>
  </si>
  <si>
    <t>A good timeline should show the arc from booked demand → conversion timing / financing burden → sector concentration / dilution / interdependence → valuation caution.</t>
  </si>
  <si>
    <t>Date</t>
  </si>
  <si>
    <t>Event</t>
  </si>
  <si>
    <t>Primary company</t>
  </si>
  <si>
    <t>Exact quote / number</t>
  </si>
  <si>
    <t>Forecast or valuation knob</t>
  </si>
  <si>
    <t>Right-or-Wrong Numerical Checks</t>
  </si>
  <si>
    <t>Enter official exhibit numbers in the beige input cells only. The formulas compute the exact-answer checks automatically. This tab is intentionally mechanical: its purpose is to calibrate your judgment before you write about demand quality.</t>
  </si>
  <si>
    <t>Q3A - Oracle backlog math ($bn unless stated)</t>
  </si>
  <si>
    <t>Input / output</t>
  </si>
  <si>
    <t>Value</t>
  </si>
  <si>
    <t>Units</t>
  </si>
  <si>
    <t>Source note</t>
  </si>
  <si>
    <t>RPO as of Feb. 28, 2025</t>
  </si>
  <si>
    <t>$bn</t>
  </si>
  <si>
    <t>Exhibits 4 / 5</t>
  </si>
  <si>
    <t>% expected over next 12 months (Feb.)</t>
  </si>
  <si>
    <t>%</t>
  </si>
  <si>
    <t>RPO as of Aug. 31, 2025</t>
  </si>
  <si>
    <t>Exhibits 6 / 7</t>
  </si>
  <si>
    <t>% expected over next 12 months (Aug.)</t>
  </si>
  <si>
    <t>FY2026 OCI preview</t>
  </si>
  <si>
    <t>FY2027 OCI preview</t>
  </si>
  <si>
    <t>FY2028 OCI preview</t>
  </si>
  <si>
    <t>FY2029 OCI preview</t>
  </si>
  <si>
    <t>FY2030 OCI preview</t>
  </si>
  <si>
    <t>Computed check</t>
  </si>
  <si>
    <t>Result</t>
  </si>
  <si>
    <t>RPO increase ($bn)</t>
  </si>
  <si>
    <t>Size of backlog step-up</t>
  </si>
  <si>
    <t>RPO increase (%)</t>
  </si>
  <si>
    <t>Scale vs prior base</t>
  </si>
  <si>
    <t>Next-12m revenue implied (Feb.)</t>
  </si>
  <si>
    <t>Near-term recognition implied</t>
  </si>
  <si>
    <t>Next-12m revenue implied (Aug.)</t>
  </si>
  <si>
    <t>Change in next-12m implied revenue</t>
  </si>
  <si>
    <t>What changed near-term</t>
  </si>
  <si>
    <t>5-year OCI preview sum</t>
  </si>
  <si>
    <t>Cumulative OCI path</t>
  </si>
  <si>
    <t>Aug. RPO / 5-year OCI sum</t>
  </si>
  <si>
    <t>x</t>
  </si>
  <si>
    <t>Coverage ratio</t>
  </si>
  <si>
    <t>Change in next-12m recognition mix</t>
  </si>
  <si>
    <t>ppt</t>
  </si>
  <si>
    <t>Backlog duration shift</t>
  </si>
  <si>
    <t>Q3B - NVIDIA concentration and commitments</t>
  </si>
  <si>
    <t>Q2 FY2026 direct customer A revenue share</t>
  </si>
  <si>
    <t>Q2 FY2026 direct customer B revenue share</t>
  </si>
  <si>
    <t>Q2 FY2025 top customer share</t>
  </si>
  <si>
    <t>Q2 FY2025 second customer share</t>
  </si>
  <si>
    <t>AR share - customer 1 (Jul. 27, 2025)</t>
  </si>
  <si>
    <t>AR share - customer 2 (Jul. 27, 2025)</t>
  </si>
  <si>
    <t>AR share - customer 3 (Jul. 27, 2025)</t>
  </si>
  <si>
    <t>Excess inventory purchase obligations</t>
  </si>
  <si>
    <t>$mm</t>
  </si>
  <si>
    <t>Inventories</t>
  </si>
  <si>
    <t>Total future commitments</t>
  </si>
  <si>
    <t>Top-two direct-customer revenue concentration (FY26 Q2)</t>
  </si>
  <si>
    <t>Headline concentration</t>
  </si>
  <si>
    <t>Top-two direct-customer revenue concentration (FY25 Q2)</t>
  </si>
  <si>
    <t>Prior benchmark</t>
  </si>
  <si>
    <t>Change in top-two concentration</t>
  </si>
  <si>
    <t>Concentration shift</t>
  </si>
  <si>
    <t>Top-three AR concentration</t>
  </si>
  <si>
    <t>Collection risk</t>
  </si>
  <si>
    <t>Excess inventory purchase obligations / inventory</t>
  </si>
  <si>
    <t>Balance-sheet stress</t>
  </si>
  <si>
    <t>Total future commitments / inventory</t>
  </si>
  <si>
    <t>Long-tail commitment load</t>
  </si>
  <si>
    <t>Q3C - AMD warrant economics</t>
  </si>
  <si>
    <t>Warrant shares</t>
  </si>
  <si>
    <t>mm shares</t>
  </si>
  <si>
    <t>Exhibits 10 / 11</t>
  </si>
  <si>
    <t>Shares outstanding (Jan. 30, 2026)</t>
  </si>
  <si>
    <t>Exercise price</t>
  </si>
  <si>
    <t>$/share</t>
  </si>
  <si>
    <t>AMD closing price (Jan. 30, 2026)</t>
  </si>
  <si>
    <t>Potential dilution (warrant shares / current shares)</t>
  </si>
  <si>
    <t>Headline dilution</t>
  </si>
  <si>
    <t>Nominal cash proceeds from exercise</t>
  </si>
  <si>
    <t>Cash is trivial vs economics</t>
  </si>
  <si>
    <t>Gross underlying market value of warrant shares</t>
  </si>
  <si>
    <t>Scale of supplier sweetener</t>
  </si>
  <si>
    <t>Q4 | Fact Bank and Assumption Bridge</t>
  </si>
  <si>
    <t>Each row should be usable later in Driver_Tree or the memo. If a fact does not change a KPI, forecast knob, WACC view, terminal-value judgment, or dilution logic, it probably should not survive into the final fact bank.</t>
  </si>
  <si>
    <t>Category</t>
  </si>
  <si>
    <t>Fact ID</t>
  </si>
  <si>
    <t>Statement / quote</t>
  </si>
  <si>
    <t>Label</t>
  </si>
  <si>
    <t>KPI / proxy or valuation channel</t>
  </si>
  <si>
    <t>Valuation effect</t>
  </si>
  <si>
    <t>Verification note</t>
  </si>
  <si>
    <t>F01</t>
  </si>
  <si>
    <t>F02</t>
  </si>
  <si>
    <t>F03</t>
  </si>
  <si>
    <t>F04</t>
  </si>
  <si>
    <t>F05</t>
  </si>
  <si>
    <t>F06</t>
  </si>
  <si>
    <t>F07</t>
  </si>
  <si>
    <t>F08</t>
  </si>
  <si>
    <t>F09</t>
  </si>
  <si>
    <t>F10</t>
  </si>
  <si>
    <t>F11</t>
  </si>
  <si>
    <t>F12</t>
  </si>
  <si>
    <t>F13</t>
  </si>
  <si>
    <t>F14</t>
  </si>
  <si>
    <t>F15</t>
  </si>
  <si>
    <t>F16</t>
  </si>
  <si>
    <t>F17</t>
  </si>
  <si>
    <t>F18</t>
  </si>
  <si>
    <t>Q5 | Driver Tree</t>
  </si>
  <si>
    <t>Build this after Business_Architecture and Fact_Bank. The purpose is to make the logic forecast-ready and memo-ready: each row should tell you what changes in ORCL_DCF or Continuing_Value_Note, and why.</t>
  </si>
  <si>
    <t>Oracle rows will usually map to growth, margin, reinvestment, or continuing-value assumptions. NVIDIA and AMD rows usually matter through risk overlays: concentration, financing fragility, dilution, or lower confidence in terminal durability.</t>
  </si>
  <si>
    <t>Branch</t>
  </si>
  <si>
    <t>Driver node</t>
  </si>
  <si>
    <t>Why it matters economically</t>
  </si>
  <si>
    <t>Fact Bank ID(s)</t>
  </si>
  <si>
    <t>Source ID(s)</t>
  </si>
  <si>
    <t>Used in memo?</t>
  </si>
  <si>
    <t>Oracle Compact DCF Core</t>
  </si>
  <si>
    <t>Fill 2025A actuals from Exhibits 2–3. Then set 2026E–2030E growth, margin, D&amp;A %, CapEx %, and ΔNWC % assumptions based on your evidence chain. This is a compact DCF: the point is to make your revenue-realization, reinvestment, WACC, and terminal-value choices explicit.</t>
  </si>
  <si>
    <t>Key assumptions / bridge items</t>
  </si>
  <si>
    <t>Tax rate</t>
  </si>
  <si>
    <t>Metric / line item</t>
  </si>
  <si>
    <t>2025A</t>
  </si>
  <si>
    <t>2026E</t>
  </si>
  <si>
    <t>2027E</t>
  </si>
  <si>
    <t>2028E</t>
  </si>
  <si>
    <t>2029E</t>
  </si>
  <si>
    <t>2030E</t>
  </si>
  <si>
    <t>WACC</t>
  </si>
  <si>
    <t>Revenue ($mm)</t>
  </si>
  <si>
    <t>Terminal growth</t>
  </si>
  <si>
    <t>Revenue growth (%)</t>
  </si>
  <si>
    <t>Net debt</t>
  </si>
  <si>
    <t>EBIT margin (%)</t>
  </si>
  <si>
    <t>Diluted shares</t>
  </si>
  <si>
    <t>mm</t>
  </si>
  <si>
    <t>EBIT ($mm)</t>
  </si>
  <si>
    <t>Tax rate (%)</t>
  </si>
  <si>
    <t>NOPAT ($mm)</t>
  </si>
  <si>
    <t>D&amp;A as % of revenue</t>
  </si>
  <si>
    <t>D&amp;A ($mm)</t>
  </si>
  <si>
    <t>CapEx as % of revenue</t>
  </si>
  <si>
    <t>CapEx ($mm)</t>
  </si>
  <si>
    <t>ΔNWC as % of incremental revenue</t>
  </si>
  <si>
    <t>ΔNWC ($mm)</t>
  </si>
  <si>
    <t>FCF ($mm)</t>
  </si>
  <si>
    <t>Discount factor</t>
  </si>
  <si>
    <t>PV of FCF ($mm)</t>
  </si>
  <si>
    <t>Perpetuity-growth terminal value</t>
  </si>
  <si>
    <t>Terminal FCF (2031)</t>
  </si>
  <si>
    <t>Terminal value</t>
  </si>
  <si>
    <t>PV of terminal value</t>
  </si>
  <si>
    <t>Enterprise value</t>
  </si>
  <si>
    <t>Equity value</t>
  </si>
  <si>
    <t>Implied value / share</t>
  </si>
  <si>
    <t>Enterprise value sensitivity | WACC vs terminal growth</t>
  </si>
  <si>
    <t>WACC \ g</t>
  </si>
  <si>
    <t>Q6 | Continuing Value and Cost-of-Capital Note</t>
  </si>
  <si>
    <t>Use this note before you finalize ORCL_DCF. This is the deepest valuation connection in the case: if AI-sector interdependence makes Oracle cash flows more exposed to concentration, financing fragility, ecosystem contagion, or pull-forward demand, a disciplined analyst may need to change WACC, fade, terminal growth, or mature reinvestment assumptions.</t>
  </si>
  <si>
    <t>Dimension</t>
  </si>
  <si>
    <t>Your call</t>
  </si>
  <si>
    <t>Why</t>
  </si>
  <si>
    <t>Forecast implication</t>
  </si>
  <si>
    <t>Valuation implication</t>
  </si>
  <si>
    <t>Revenue realization quality</t>
  </si>
  <si>
    <t>Demand durability</t>
  </si>
  <si>
    <t>Margin durability</t>
  </si>
  <si>
    <t>Reinvestment need</t>
  </si>
  <si>
    <t>Working-capital quality</t>
  </si>
  <si>
    <t>WACC premium / discount</t>
  </si>
  <si>
    <t>Fade speed / moat length</t>
  </si>
  <si>
    <t>Optional Prompt Log</t>
  </si>
  <si>
    <t>Task</t>
  </si>
  <si>
    <t>Prompt version</t>
  </si>
  <si>
    <t>Model / tool</t>
  </si>
  <si>
    <t>Sources used</t>
  </si>
  <si>
    <t>Output used</t>
  </si>
  <si>
    <t>Output rejected</t>
  </si>
  <si>
    <t>Verification notes</t>
  </si>
  <si>
    <t>Build an Oracle-specific KPI spine with 8–10 metrics or defensible proxies that later control revenue growth, margin durability, reinvestment burden, and continuing value.</t>
  </si>
  <si>
    <t>Good Oracle candidates often come from Exhibits 2, 3, 6, and 7</t>
  </si>
  <si>
    <t>For Oracle, use your Business_Architecture pack and KPI_Spine to decide which facts matter. For NVIDIA and AMD, there is no business-architecture pack: focus on NVIDIA concentration and working-capital signals, AMD incentive economics and potential dilution, and system-level interdependence / renegotiation risk.</t>
  </si>
  <si>
    <t>Evidence note</t>
  </si>
  <si>
    <t>Exhibit 6 | 91.315 debt less 11.005 cash + marketable securities</t>
  </si>
  <si>
    <t>Exhibit 6 | shares outstanding as of Sep 5, 2025</t>
  </si>
  <si>
    <t>Use the log to help you keep track of prompts that materially shaped your extraction, organization, or red-team process. The handout intentionally gives no prompt scaffolds.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</si>
</sst>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_);[Red]\(\$#,##0.0\)"/>
    <numFmt numFmtId="165" formatCode="0.0%"/>
    <numFmt numFmtId="166" formatCode="0.0\x"/>
    <numFmt numFmtId="167" formatCode="#,##0.0"/>
    <numFmt numFmtId="168" formatCode="\$#,##0.00"/>
    <numFmt numFmtId="169" formatCode="0.000"/>
  </numFmts>
  <fonts count="11" x14ac:knownFonts="1">
    <font>
      <sz val="11"/>
      <color theme="1"/>
      <name val="Calibri"/>
      <family val="2"/>
      <scheme val="minor"/>
    </font>
    <font>
      <b/>
      <sz val="16"/>
      <color rgb="FFB01616"/>
      <name val="Calibri"/>
    </font>
    <font>
      <sz val="10"/>
      <name val="Calibri"/>
    </font>
    <font>
      <b/>
      <sz val="10"/>
      <color rgb="FFFFFFFF"/>
      <name val="Calibri"/>
    </font>
    <font>
      <b/>
      <sz val="10"/>
      <color rgb="FFB01616"/>
      <name val="Calibri"/>
    </font>
    <font>
      <u/>
      <sz val="10"/>
      <color rgb="FFB01616"/>
      <name val="Calibri"/>
    </font>
    <font>
      <sz val="10"/>
      <color rgb="FF0000FF"/>
      <name val="Calibri"/>
    </font>
    <font>
      <sz val="10"/>
      <color rgb="FF000000"/>
      <name val="Calibri"/>
    </font>
    <font>
      <b/>
      <sz val="10"/>
      <color rgb="FF000000"/>
      <name val="Calibri"/>
    </font>
    <font>
      <i/>
      <sz val="9"/>
      <color rgb="FF44546A"/>
      <name val="Calibri"/>
    </font>
    <font>
      <sz val="11"/>
      <color rgb="FF666666"/>
      <name val="Calibri"/>
    </font>
  </fonts>
  <fills count="10">
    <fill>
      <patternFill patternType="none"/>
    </fill>
    <fill>
      <patternFill patternType="gray125"/>
    </fill>
    <fill>
      <patternFill patternType="solid">
        <fgColor rgb="FFDCE6F1"/>
      </patternFill>
    </fill>
    <fill>
      <patternFill patternType="solid">
        <fgColor rgb="FFF1F3F5"/>
      </patternFill>
    </fill>
    <fill>
      <patternFill patternType="solid">
        <fgColor rgb="FFB01616"/>
      </patternFill>
    </fill>
    <fill>
      <patternFill patternType="solid">
        <fgColor rgb="FFFFFFFF"/>
      </patternFill>
    </fill>
    <fill>
      <patternFill patternType="solid">
        <fgColor rgb="FFE9EFF4"/>
      </patternFill>
    </fill>
    <fill>
      <patternFill patternType="solid">
        <fgColor rgb="FFF4F1DE"/>
      </patternFill>
    </fill>
    <fill>
      <patternFill patternType="solid">
        <fgColor rgb="FF1F4E79"/>
      </patternFill>
    </fill>
    <fill>
      <patternFill patternType="solid">
        <fgColor rgb="FFF4F8FC"/>
      </patternFill>
    </fill>
  </fills>
  <borders count="7">
    <border>
      <left/>
      <right/>
      <top/>
      <bottom/>
      <diagonal/>
    </border>
    <border>
      <left style="thin">
        <color rgb="FFB7BDC4"/>
      </left>
      <right style="thin">
        <color rgb="FFB7BDC4"/>
      </right>
      <top style="thin">
        <color rgb="FFB7BDC4"/>
      </top>
      <bottom style="thin">
        <color rgb="FFB7BDC4"/>
      </bottom>
      <diagonal/>
    </border>
    <border>
      <left/>
      <right/>
      <top style="thin">
        <color rgb="FFB7BDC4"/>
      </top>
      <bottom style="thin">
        <color rgb="FFB7BDC4"/>
      </bottom>
      <diagonal/>
    </border>
    <border>
      <left/>
      <right style="thin">
        <color rgb="FFB7BDC4"/>
      </right>
      <top style="thin">
        <color rgb="FFB7BDC4"/>
      </top>
      <bottom style="thin">
        <color rgb="FFB7BDC4"/>
      </bottom>
      <diagonal/>
    </border>
    <border>
      <left style="thin">
        <color rgb="FFB7C3D0"/>
      </left>
      <right style="thin">
        <color rgb="FFB7C3D0"/>
      </right>
      <top style="thin">
        <color rgb="FFB7C3D0"/>
      </top>
      <bottom style="thin">
        <color rgb="FFB7C3D0"/>
      </bottom>
      <diagonal/>
    </border>
    <border>
      <left style="thin">
        <color rgb="FFB7BDC4"/>
      </left>
      <right/>
      <top style="thin">
        <color rgb="FFB7BDC4"/>
      </top>
      <bottom style="thin">
        <color rgb="FFB7BDC4"/>
      </bottom>
      <diagonal/>
    </border>
    <border>
      <left style="thin">
        <color rgb="FFC4CAD0"/>
      </left>
      <right style="thin">
        <color rgb="FFC4CAD0"/>
      </right>
      <top style="thin">
        <color rgb="FFC4CAD0"/>
      </top>
      <bottom style="thin">
        <color rgb="FFC4CAD0"/>
      </bottom>
      <diagonal/>
    </border>
  </borders>
  <cellStyleXfs count="1">
    <xf numFmtId="0" fontId="0" fillId="0" borderId="0"/>
  </cellStyleXfs>
  <cellXfs count="32">
    <xf numFmtId="0" fontId="0" fillId="0" borderId="0" xfId="0"/>
    <xf numFmtId="0" fontId="4" fillId="6"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164" fontId="6" fillId="7" borderId="1" xfId="0" applyNumberFormat="1" applyFont="1" applyFill="1" applyBorder="1" applyAlignment="1">
      <alignment horizontal="right" vertical="center" wrapText="1"/>
    </xf>
    <xf numFmtId="0" fontId="2" fillId="0" borderId="1" xfId="0" applyFont="1" applyBorder="1" applyAlignment="1">
      <alignment horizontal="center" vertical="center" wrapText="1"/>
    </xf>
    <xf numFmtId="165" fontId="6" fillId="7" borderId="1" xfId="0" applyNumberFormat="1" applyFont="1" applyFill="1" applyBorder="1" applyAlignment="1">
      <alignment horizontal="right" vertical="center" wrapText="1"/>
    </xf>
    <xf numFmtId="164" fontId="7" fillId="0" borderId="1" xfId="0" applyNumberFormat="1" applyFont="1" applyBorder="1" applyAlignment="1">
      <alignment horizontal="right" vertical="center" wrapText="1"/>
    </xf>
    <xf numFmtId="165" fontId="7" fillId="0" borderId="1" xfId="0" applyNumberFormat="1" applyFont="1" applyBorder="1" applyAlignment="1">
      <alignment horizontal="right" vertical="center" wrapText="1"/>
    </xf>
    <xf numFmtId="166" fontId="7" fillId="0" borderId="1" xfId="0" applyNumberFormat="1" applyFont="1" applyBorder="1" applyAlignment="1">
      <alignment horizontal="right" vertical="center" wrapText="1"/>
    </xf>
    <xf numFmtId="167" fontId="6" fillId="7" borderId="1" xfId="0" applyNumberFormat="1" applyFont="1" applyFill="1" applyBorder="1" applyAlignment="1">
      <alignment horizontal="right" vertical="center" wrapText="1"/>
    </xf>
    <xf numFmtId="168" fontId="6" fillId="7" borderId="1" xfId="0" applyNumberFormat="1" applyFont="1" applyFill="1" applyBorder="1" applyAlignment="1">
      <alignment horizontal="right" vertical="center" wrapText="1"/>
    </xf>
    <xf numFmtId="0" fontId="8" fillId="6" borderId="1" xfId="0" applyFont="1" applyFill="1" applyBorder="1" applyAlignment="1">
      <alignment horizontal="left" vertical="center" wrapText="1"/>
    </xf>
    <xf numFmtId="169" fontId="7" fillId="0" borderId="1" xfId="0" applyNumberFormat="1" applyFont="1" applyBorder="1" applyAlignment="1">
      <alignment horizontal="right" vertical="center" wrapText="1"/>
    </xf>
    <xf numFmtId="168" fontId="7" fillId="0" borderId="1" xfId="0" applyNumberFormat="1" applyFont="1" applyBorder="1" applyAlignment="1">
      <alignment horizontal="right" vertical="center" wrapText="1"/>
    </xf>
    <xf numFmtId="0" fontId="8" fillId="6" borderId="1" xfId="0" applyFont="1" applyFill="1" applyBorder="1" applyAlignment="1">
      <alignment horizontal="center" vertical="center" wrapText="1"/>
    </xf>
    <xf numFmtId="165" fontId="8" fillId="6"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0" fontId="2" fillId="5" borderId="0" xfId="0" applyFont="1" applyFill="1" applyAlignment="1">
      <alignment horizontal="left" vertical="center" wrapText="1"/>
    </xf>
    <xf numFmtId="0" fontId="0" fillId="0" borderId="0" xfId="0"/>
    <xf numFmtId="0" fontId="2" fillId="3" borderId="0" xfId="0" applyFont="1" applyFill="1" applyAlignment="1">
      <alignment horizontal="left" vertical="center" wrapText="1"/>
    </xf>
    <xf numFmtId="0" fontId="3" fillId="4" borderId="1" xfId="0" applyFont="1" applyFill="1" applyBorder="1" applyAlignment="1">
      <alignment horizontal="left" vertical="center" wrapText="1"/>
    </xf>
    <xf numFmtId="0" fontId="0" fillId="0" borderId="2" xfId="0" applyBorder="1"/>
    <xf numFmtId="0" fontId="0" fillId="0" borderId="3" xfId="0" applyBorder="1"/>
    <xf numFmtId="0" fontId="1" fillId="2" borderId="0" xfId="0" applyFont="1" applyFill="1" applyAlignment="1">
      <alignment horizontal="center" vertical="center" wrapText="1"/>
    </xf>
    <xf numFmtId="10" fontId="2" fillId="0" borderId="1" xfId="0" applyNumberFormat="1" applyFont="1" applyBorder="1" applyAlignment="1">
      <alignment horizontal="center" vertical="center" wrapText="1"/>
    </xf>
    <xf numFmtId="0" fontId="3" fillId="8" borderId="4" xfId="0" applyFont="1" applyFill="1" applyBorder="1" applyAlignment="1">
      <alignment horizontal="center" vertical="center" wrapText="1"/>
    </xf>
    <xf numFmtId="0" fontId="3" fillId="4" borderId="5"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9" fillId="9" borderId="4" xfId="0" applyFont="1" applyFill="1" applyBorder="1" applyAlignment="1">
      <alignment horizontal="left" vertical="center" wrapText="1"/>
    </xf>
    <xf numFmtId="0" fontId="10" fillId="0" borderId="6"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01616"/>
  </sheetPr>
  <dimension ref="A1:H15"/>
  <sheetViews>
    <sheetView showGridLines="0" workbookViewId="0"/>
  </sheetViews>
  <sheetFormatPr defaultRowHeight="14.25" x14ac:dyDescent="0.45"/>
  <cols>
    <col min="1" max="1" width="26" customWidth="1"/>
    <col min="2" max="8" width="18" customWidth="1"/>
  </cols>
  <sheetData>
    <row r="1" spans="1:8" ht="26" customHeight="1" x14ac:dyDescent="0.45">
      <c r="A1" s="24" t="s">
        <v>0</v>
      </c>
      <c r="B1" s="19"/>
      <c r="C1" s="19"/>
      <c r="D1" s="19"/>
      <c r="E1" s="19"/>
      <c r="F1" s="19"/>
      <c r="G1" s="19"/>
      <c r="H1" s="19"/>
    </row>
    <row r="2" spans="1:8" ht="20" customHeight="1" x14ac:dyDescent="0.45">
      <c r="A2" s="19"/>
      <c r="B2" s="19"/>
      <c r="C2" s="19"/>
      <c r="D2" s="19"/>
      <c r="E2" s="19"/>
      <c r="F2" s="19"/>
      <c r="G2" s="19"/>
      <c r="H2" s="19"/>
    </row>
    <row r="4" spans="1:8" ht="40.049999999999997" customHeight="1" x14ac:dyDescent="0.45">
      <c r="A4" s="20" t="s">
        <v>1</v>
      </c>
      <c r="B4" s="19"/>
      <c r="C4" s="19"/>
      <c r="D4" s="19"/>
      <c r="E4" s="19"/>
      <c r="F4" s="19"/>
      <c r="G4" s="19"/>
      <c r="H4" s="19"/>
    </row>
    <row r="6" spans="1:8" ht="21" customHeight="1" x14ac:dyDescent="0.45">
      <c r="A6" s="21" t="s">
        <v>2</v>
      </c>
      <c r="B6" s="22"/>
      <c r="C6" s="22"/>
      <c r="D6" s="22"/>
      <c r="E6" s="22"/>
      <c r="F6" s="22"/>
      <c r="G6" s="22"/>
      <c r="H6" s="23"/>
    </row>
    <row r="7" spans="1:8" ht="40.049999999999997" customHeight="1" x14ac:dyDescent="0.45">
      <c r="A7" s="18" t="s">
        <v>3</v>
      </c>
      <c r="B7" s="19"/>
      <c r="C7" s="19"/>
      <c r="D7" s="19"/>
      <c r="E7" s="19"/>
      <c r="F7" s="19"/>
      <c r="G7" s="19"/>
      <c r="H7" s="19"/>
    </row>
    <row r="10" spans="1:8" ht="21" customHeight="1" x14ac:dyDescent="0.45">
      <c r="A10" s="21" t="s">
        <v>4</v>
      </c>
      <c r="B10" s="22"/>
      <c r="C10" s="22"/>
      <c r="D10" s="22"/>
      <c r="E10" s="22"/>
      <c r="F10" s="22"/>
      <c r="G10" s="22"/>
      <c r="H10" s="23"/>
    </row>
    <row r="11" spans="1:8" ht="40.049999999999997" customHeight="1" x14ac:dyDescent="0.45">
      <c r="A11" s="18" t="s">
        <v>5</v>
      </c>
      <c r="B11" s="19"/>
      <c r="C11" s="19"/>
      <c r="D11" s="19"/>
      <c r="E11" s="19"/>
      <c r="F11" s="19"/>
      <c r="G11" s="19"/>
      <c r="H11" s="19"/>
    </row>
    <row r="12" spans="1:8" ht="40.049999999999997" customHeight="1" x14ac:dyDescent="0.45">
      <c r="A12" s="18" t="s">
        <v>6</v>
      </c>
      <c r="B12" s="19"/>
      <c r="C12" s="19"/>
      <c r="D12" s="19"/>
      <c r="E12" s="19"/>
      <c r="F12" s="19"/>
      <c r="G12" s="19"/>
      <c r="H12" s="19"/>
    </row>
    <row r="13" spans="1:8" ht="40.049999999999997" customHeight="1" x14ac:dyDescent="0.45">
      <c r="A13" s="18" t="s">
        <v>7</v>
      </c>
      <c r="B13" s="19"/>
      <c r="C13" s="19"/>
      <c r="D13" s="19"/>
      <c r="E13" s="19"/>
      <c r="F13" s="19"/>
      <c r="G13" s="19"/>
      <c r="H13" s="19"/>
    </row>
    <row r="14" spans="1:8" ht="40.049999999999997" customHeight="1" x14ac:dyDescent="0.45">
      <c r="A14" s="18" t="s">
        <v>8</v>
      </c>
      <c r="B14" s="19"/>
      <c r="C14" s="19"/>
      <c r="D14" s="19"/>
      <c r="E14" s="19"/>
      <c r="F14" s="19"/>
      <c r="G14" s="19"/>
      <c r="H14" s="19"/>
    </row>
    <row r="15" spans="1:8" ht="40.049999999999997" customHeight="1" x14ac:dyDescent="0.45">
      <c r="A15" s="18" t="s">
        <v>9</v>
      </c>
      <c r="B15" s="19"/>
      <c r="C15" s="19"/>
      <c r="D15" s="19"/>
      <c r="E15" s="19"/>
      <c r="F15" s="19"/>
      <c r="G15" s="19"/>
      <c r="H15" s="19"/>
    </row>
  </sheetData>
  <mergeCells count="10">
    <mergeCell ref="A1:H2"/>
    <mergeCell ref="A6:H6"/>
    <mergeCell ref="A12:H12"/>
    <mergeCell ref="A4:H4"/>
    <mergeCell ref="A15:H15"/>
    <mergeCell ref="A7:H7"/>
    <mergeCell ref="A10:H10"/>
    <mergeCell ref="A13:H13"/>
    <mergeCell ref="A11:H11"/>
    <mergeCell ref="A14:H1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B01616"/>
  </sheetPr>
  <dimension ref="A1:L39"/>
  <sheetViews>
    <sheetView showGridLines="0" workbookViewId="0">
      <selection activeCell="I18" sqref="I18"/>
    </sheetView>
  </sheetViews>
  <sheetFormatPr defaultRowHeight="14.25" x14ac:dyDescent="0.45"/>
  <cols>
    <col min="1" max="1" width="28" customWidth="1"/>
    <col min="2" max="7" width="11" customWidth="1"/>
    <col min="8" max="8" width="24.1328125" customWidth="1"/>
    <col min="9" max="9" width="18" customWidth="1"/>
    <col min="10" max="10" width="12" customWidth="1"/>
    <col min="11" max="11" width="8" customWidth="1"/>
  </cols>
  <sheetData>
    <row r="1" spans="1:12" ht="26" customHeight="1" x14ac:dyDescent="0.45">
      <c r="A1" s="24" t="s">
        <v>227</v>
      </c>
      <c r="B1" s="19"/>
      <c r="C1" s="19"/>
      <c r="D1" s="19"/>
      <c r="E1" s="19"/>
      <c r="F1" s="19"/>
      <c r="G1" s="19"/>
      <c r="H1" s="19"/>
      <c r="I1" s="19"/>
      <c r="J1" s="19"/>
      <c r="K1" s="19"/>
    </row>
    <row r="2" spans="1:12" ht="20" customHeight="1" x14ac:dyDescent="0.45">
      <c r="A2" s="19"/>
      <c r="B2" s="19"/>
      <c r="C2" s="19"/>
      <c r="D2" s="19"/>
      <c r="E2" s="19"/>
      <c r="F2" s="19"/>
      <c r="G2" s="19"/>
      <c r="H2" s="19"/>
      <c r="I2" s="19"/>
      <c r="J2" s="19"/>
      <c r="K2" s="19"/>
    </row>
    <row r="4" spans="1:12" ht="40.049999999999997" customHeight="1" x14ac:dyDescent="0.45">
      <c r="A4" s="20" t="s">
        <v>228</v>
      </c>
      <c r="B4" s="19"/>
      <c r="C4" s="19"/>
      <c r="D4" s="19"/>
      <c r="E4" s="19"/>
      <c r="F4" s="19"/>
      <c r="G4" s="19"/>
      <c r="H4" s="19"/>
      <c r="I4" s="19"/>
      <c r="J4" s="19"/>
      <c r="K4" s="19"/>
    </row>
    <row r="6" spans="1:12" ht="21" customHeight="1" x14ac:dyDescent="0.45">
      <c r="A6" s="27" t="s">
        <v>229</v>
      </c>
      <c r="B6" s="28"/>
      <c r="C6" s="28"/>
      <c r="D6" s="28"/>
      <c r="E6" s="28"/>
      <c r="F6" s="28"/>
      <c r="G6" s="29"/>
      <c r="H6" s="26" t="s">
        <v>292</v>
      </c>
    </row>
    <row r="7" spans="1:12" x14ac:dyDescent="0.45">
      <c r="I7" s="12" t="s">
        <v>230</v>
      </c>
      <c r="J7" s="6"/>
      <c r="K7" s="8">
        <v>0.20499999999999999</v>
      </c>
    </row>
    <row r="8" spans="1:12" ht="21" customHeight="1" x14ac:dyDescent="0.45">
      <c r="A8" s="1" t="s">
        <v>231</v>
      </c>
      <c r="B8" s="1" t="s">
        <v>232</v>
      </c>
      <c r="C8" s="1" t="s">
        <v>233</v>
      </c>
      <c r="D8" s="1" t="s">
        <v>234</v>
      </c>
      <c r="E8" s="1" t="s">
        <v>235</v>
      </c>
      <c r="F8" s="1" t="s">
        <v>236</v>
      </c>
      <c r="G8" s="1" t="s">
        <v>237</v>
      </c>
      <c r="I8" s="12" t="s">
        <v>238</v>
      </c>
      <c r="J8" s="6"/>
      <c r="K8" s="25">
        <v>9.5000000000000001E-2</v>
      </c>
    </row>
    <row r="9" spans="1:12" x14ac:dyDescent="0.45">
      <c r="A9" s="2" t="s">
        <v>239</v>
      </c>
      <c r="B9" s="4"/>
      <c r="C9" s="7" t="str">
        <f>IF(OR(B9="",C10=""),"",B9*(1+C10))</f>
        <v/>
      </c>
      <c r="D9" s="7" t="str">
        <f>IF(OR(C9="",D10=""),"",C9*(1+D10))</f>
        <v/>
      </c>
      <c r="E9" s="7" t="str">
        <f>IF(OR(D9="",E10=""),"",D9*(1+E10))</f>
        <v/>
      </c>
      <c r="F9" s="7" t="str">
        <f>IF(OR(E9="",F10=""),"",E9*(1+F10))</f>
        <v/>
      </c>
      <c r="G9" s="7" t="str">
        <f>IF(OR(F9="",G10=""),"",F9*(1+G10))</f>
        <v/>
      </c>
      <c r="H9" s="30"/>
      <c r="I9" s="12" t="s">
        <v>240</v>
      </c>
      <c r="J9" s="6"/>
      <c r="K9" s="5" t="s">
        <v>125</v>
      </c>
    </row>
    <row r="10" spans="1:12" x14ac:dyDescent="0.45">
      <c r="A10" s="2" t="s">
        <v>241</v>
      </c>
      <c r="B10" s="2"/>
      <c r="C10" s="6"/>
      <c r="D10" s="6"/>
      <c r="E10" s="6"/>
      <c r="F10" s="6"/>
      <c r="G10" s="6"/>
      <c r="H10" s="30"/>
      <c r="I10" s="12" t="s">
        <v>242</v>
      </c>
      <c r="J10" s="4"/>
      <c r="K10" s="5" t="s">
        <v>162</v>
      </c>
      <c r="L10" s="31" t="s">
        <v>293</v>
      </c>
    </row>
    <row r="11" spans="1:12" x14ac:dyDescent="0.45">
      <c r="A11" s="2" t="s">
        <v>243</v>
      </c>
      <c r="B11" s="8" t="str">
        <f>IF(OR(B12="",B9=""),"",B12/B9)</f>
        <v/>
      </c>
      <c r="C11" s="6"/>
      <c r="D11" s="6"/>
      <c r="E11" s="6"/>
      <c r="F11" s="6"/>
      <c r="G11" s="6"/>
      <c r="H11" s="30"/>
      <c r="I11" s="12" t="s">
        <v>244</v>
      </c>
      <c r="J11" s="10"/>
      <c r="K11" s="5" t="s">
        <v>245</v>
      </c>
      <c r="L11" s="31" t="s">
        <v>294</v>
      </c>
    </row>
    <row r="12" spans="1:12" x14ac:dyDescent="0.45">
      <c r="A12" s="2" t="s">
        <v>246</v>
      </c>
      <c r="B12" s="4"/>
      <c r="C12" s="7" t="str">
        <f>IF(OR(C9="",C11=""),"",C9*C11)</f>
        <v/>
      </c>
      <c r="D12" s="7" t="str">
        <f>IF(OR(D9="",D11=""),"",D9*D11)</f>
        <v/>
      </c>
      <c r="E12" s="7" t="str">
        <f>IF(OR(E9="",E11=""),"",E9*E11)</f>
        <v/>
      </c>
      <c r="F12" s="7" t="str">
        <f>IF(OR(F9="",F11=""),"",F9*F11)</f>
        <v/>
      </c>
      <c r="G12" s="7" t="str">
        <f>IF(OR(G9="",G11=""),"",G9*G11)</f>
        <v/>
      </c>
      <c r="H12" s="30"/>
    </row>
    <row r="13" spans="1:12" x14ac:dyDescent="0.45">
      <c r="A13" s="2" t="s">
        <v>247</v>
      </c>
      <c r="B13" s="8">
        <v>0.20499999999999999</v>
      </c>
      <c r="C13" s="8">
        <v>0.20499999999999999</v>
      </c>
      <c r="D13" s="8">
        <v>0.20499999999999999</v>
      </c>
      <c r="E13" s="8">
        <v>0.20499999999999999</v>
      </c>
      <c r="F13" s="8">
        <v>0.20499999999999999</v>
      </c>
      <c r="G13" s="8">
        <v>0.20499999999999999</v>
      </c>
      <c r="H13" s="30"/>
    </row>
    <row r="14" spans="1:12" x14ac:dyDescent="0.45">
      <c r="A14" s="2" t="s">
        <v>248</v>
      </c>
      <c r="B14" s="7" t="str">
        <f t="shared" ref="B14:G14" si="0">IF(OR(B12="",B13=""),"",B12*(1-B13))</f>
        <v/>
      </c>
      <c r="C14" s="7" t="str">
        <f t="shared" si="0"/>
        <v/>
      </c>
      <c r="D14" s="7" t="str">
        <f t="shared" si="0"/>
        <v/>
      </c>
      <c r="E14" s="7" t="str">
        <f t="shared" si="0"/>
        <v/>
      </c>
      <c r="F14" s="7" t="str">
        <f t="shared" si="0"/>
        <v/>
      </c>
      <c r="G14" s="7" t="str">
        <f t="shared" si="0"/>
        <v/>
      </c>
      <c r="H14" s="30"/>
    </row>
    <row r="15" spans="1:12" x14ac:dyDescent="0.45">
      <c r="A15" s="2" t="s">
        <v>249</v>
      </c>
      <c r="B15" s="8" t="str">
        <f>IF(OR(B16="",B9=""),"",B16/B9)</f>
        <v/>
      </c>
      <c r="C15" s="6"/>
      <c r="D15" s="6"/>
      <c r="E15" s="6"/>
      <c r="F15" s="6"/>
      <c r="G15" s="6"/>
      <c r="H15" s="30"/>
    </row>
    <row r="16" spans="1:12" x14ac:dyDescent="0.45">
      <c r="A16" s="2" t="s">
        <v>250</v>
      </c>
      <c r="B16" s="4"/>
      <c r="C16" s="7" t="str">
        <f>IF(OR(C9="",C15=""),"",C9*C15)</f>
        <v/>
      </c>
      <c r="D16" s="7" t="str">
        <f>IF(OR(D9="",D15=""),"",D9*D15)</f>
        <v/>
      </c>
      <c r="E16" s="7" t="str">
        <f>IF(OR(E9="",E15=""),"",E9*E15)</f>
        <v/>
      </c>
      <c r="F16" s="7" t="str">
        <f>IF(OR(F9="",F15=""),"",F9*F15)</f>
        <v/>
      </c>
      <c r="G16" s="7" t="str">
        <f>IF(OR(G9="",G15=""),"",G9*G15)</f>
        <v/>
      </c>
      <c r="H16" s="30"/>
    </row>
    <row r="17" spans="1:11" x14ac:dyDescent="0.45">
      <c r="A17" s="2" t="s">
        <v>251</v>
      </c>
      <c r="B17" s="8" t="str">
        <f>IF(OR(B18="",B9=""),"",B18/B9)</f>
        <v/>
      </c>
      <c r="C17" s="6"/>
      <c r="D17" s="6"/>
      <c r="E17" s="6"/>
      <c r="F17" s="6"/>
      <c r="G17" s="6"/>
      <c r="H17" s="30"/>
    </row>
    <row r="18" spans="1:11" x14ac:dyDescent="0.45">
      <c r="A18" s="2" t="s">
        <v>252</v>
      </c>
      <c r="B18" s="4"/>
      <c r="C18" s="7" t="str">
        <f>IF(OR(C9="",C17=""),"",C9*C17)</f>
        <v/>
      </c>
      <c r="D18" s="7" t="str">
        <f>IF(OR(D9="",D17=""),"",D9*D17)</f>
        <v/>
      </c>
      <c r="E18" s="7" t="str">
        <f>IF(OR(E9="",E17=""),"",E9*E17)</f>
        <v/>
      </c>
      <c r="F18" s="7" t="str">
        <f>IF(OR(F9="",F17=""),"",F9*F17)</f>
        <v/>
      </c>
      <c r="G18" s="7" t="str">
        <f>IF(OR(G9="",G17=""),"",G9*G17)</f>
        <v/>
      </c>
      <c r="H18" s="30"/>
    </row>
    <row r="19" spans="1:11" x14ac:dyDescent="0.45">
      <c r="A19" s="2" t="s">
        <v>253</v>
      </c>
      <c r="B19" s="2"/>
      <c r="C19" s="6"/>
      <c r="D19" s="6"/>
      <c r="E19" s="6"/>
      <c r="F19" s="6"/>
      <c r="G19" s="6"/>
      <c r="H19" s="30"/>
    </row>
    <row r="20" spans="1:11" x14ac:dyDescent="0.45">
      <c r="A20" s="2" t="s">
        <v>254</v>
      </c>
      <c r="B20" s="4"/>
      <c r="C20" s="7" t="str">
        <f>IF(OR(C19="",C9="",B9=""),"",(C9-B9)*C19)</f>
        <v/>
      </c>
      <c r="D20" s="7" t="str">
        <f>IF(OR(D19="",D9="",C9=""),"",(D9-C9)*D19)</f>
        <v/>
      </c>
      <c r="E20" s="7" t="str">
        <f>IF(OR(E19="",E9="",D9=""),"",(E9-D9)*E19)</f>
        <v/>
      </c>
      <c r="F20" s="7" t="str">
        <f>IF(OR(F19="",F9="",E9=""),"",(F9-E9)*F19)</f>
        <v/>
      </c>
      <c r="G20" s="7" t="str">
        <f>IF(OR(G19="",G9="",F9=""),"",(G9-F9)*G19)</f>
        <v/>
      </c>
      <c r="H20" s="30"/>
    </row>
    <row r="21" spans="1:11" x14ac:dyDescent="0.45">
      <c r="A21" s="2" t="s">
        <v>255</v>
      </c>
      <c r="B21" s="7" t="str">
        <f t="shared" ref="B21:G21" si="1">IF(OR(B14="",B16="",B18="",B20=""),"",B14+B16-B18-B20)</f>
        <v/>
      </c>
      <c r="C21" s="7" t="str">
        <f t="shared" si="1"/>
        <v/>
      </c>
      <c r="D21" s="7" t="str">
        <f t="shared" si="1"/>
        <v/>
      </c>
      <c r="E21" s="7" t="str">
        <f t="shared" si="1"/>
        <v/>
      </c>
      <c r="F21" s="7" t="str">
        <f t="shared" si="1"/>
        <v/>
      </c>
      <c r="G21" s="7" t="str">
        <f t="shared" si="1"/>
        <v/>
      </c>
      <c r="H21" s="30"/>
    </row>
    <row r="22" spans="1:11" x14ac:dyDescent="0.45">
      <c r="A22" s="2" t="s">
        <v>256</v>
      </c>
      <c r="B22" s="13">
        <f>1</f>
        <v>1</v>
      </c>
      <c r="C22" s="13" t="str">
        <f>IF($J$8="","",1/(1+$J$8)^1)</f>
        <v/>
      </c>
      <c r="D22" s="13" t="str">
        <f>IF($J$8="","",1/(1+$J$8)^2)</f>
        <v/>
      </c>
      <c r="E22" s="13" t="str">
        <f>IF($J$8="","",1/(1+$J$8)^3)</f>
        <v/>
      </c>
      <c r="F22" s="13" t="str">
        <f>IF($J$8="","",1/(1+$J$8)^4)</f>
        <v/>
      </c>
      <c r="G22" s="13" t="str">
        <f>IF($J$8="","",1/(1+$J$8)^5)</f>
        <v/>
      </c>
      <c r="H22" s="30"/>
    </row>
    <row r="23" spans="1:11" x14ac:dyDescent="0.45">
      <c r="A23" s="2" t="s">
        <v>257</v>
      </c>
      <c r="B23" s="7" t="str">
        <f>IF(B21="","",B21*B22)</f>
        <v/>
      </c>
      <c r="C23" s="7" t="str">
        <f>IF(OR(C21="",C22=""),"",C21*C22)</f>
        <v/>
      </c>
      <c r="D23" s="7" t="str">
        <f>IF(OR(D21="",D22=""),"",D21*D22)</f>
        <v/>
      </c>
      <c r="E23" s="7" t="str">
        <f>IF(OR(E21="",E22=""),"",E21*E22)</f>
        <v/>
      </c>
      <c r="F23" s="7" t="str">
        <f>IF(OR(F21="",F22=""),"",F21*F22)</f>
        <v/>
      </c>
      <c r="G23" s="7" t="str">
        <f>IF(OR(G21="",G22=""),"",G21*G22)</f>
        <v/>
      </c>
      <c r="H23" s="30"/>
    </row>
    <row r="26" spans="1:11" ht="21" customHeight="1" x14ac:dyDescent="0.45">
      <c r="A26" s="21" t="s">
        <v>258</v>
      </c>
      <c r="B26" s="22"/>
      <c r="C26" s="22"/>
      <c r="D26" s="22"/>
      <c r="E26" s="22"/>
      <c r="F26" s="22"/>
      <c r="G26" s="22"/>
      <c r="H26" s="22"/>
      <c r="I26" s="22"/>
      <c r="J26" s="22"/>
      <c r="K26" s="23"/>
    </row>
    <row r="27" spans="1:11" x14ac:dyDescent="0.45">
      <c r="I27" s="12" t="s">
        <v>259</v>
      </c>
      <c r="J27" s="7" t="str">
        <f>IF(OR(G21="",$J$9=""),"",G21*(1+$J$9))</f>
        <v/>
      </c>
      <c r="K27" s="5" t="s">
        <v>162</v>
      </c>
    </row>
    <row r="28" spans="1:11" x14ac:dyDescent="0.45">
      <c r="I28" s="12" t="s">
        <v>260</v>
      </c>
      <c r="J28" s="7" t="str">
        <f>IF(OR(J27="",$J$8="",$J$9="",$J$8&lt;=$J$9),"",J27/($J$8-$J$9))</f>
        <v/>
      </c>
      <c r="K28" s="5" t="s">
        <v>162</v>
      </c>
    </row>
    <row r="29" spans="1:11" x14ac:dyDescent="0.45">
      <c r="I29" s="12" t="s">
        <v>261</v>
      </c>
      <c r="J29" s="7" t="str">
        <f>IF(OR(J28="",G22=""),"",J28*G22)</f>
        <v/>
      </c>
      <c r="K29" s="5" t="s">
        <v>162</v>
      </c>
    </row>
    <row r="30" spans="1:11" x14ac:dyDescent="0.45">
      <c r="I30" s="12" t="s">
        <v>262</v>
      </c>
      <c r="J30" s="7" t="str">
        <f>IF(COUNT(C23:G23)&lt;5,"",SUM(C23:G23)+J29)</f>
        <v/>
      </c>
      <c r="K30" s="5" t="s">
        <v>162</v>
      </c>
    </row>
    <row r="31" spans="1:11" x14ac:dyDescent="0.45">
      <c r="I31" s="12" t="s">
        <v>263</v>
      </c>
      <c r="J31" s="7" t="str">
        <f>IF(OR(J30="",$J$10=""),"",J30-$J$10)</f>
        <v/>
      </c>
      <c r="K31" s="5" t="s">
        <v>162</v>
      </c>
    </row>
    <row r="32" spans="1:11" x14ac:dyDescent="0.45">
      <c r="I32" s="12" t="s">
        <v>264</v>
      </c>
      <c r="J32" s="14" t="str">
        <f>IF(OR(J31="",$J$11=""),"",J31/$J$11)</f>
        <v/>
      </c>
      <c r="K32" s="5" t="s">
        <v>183</v>
      </c>
    </row>
    <row r="35" spans="1:5" ht="21" customHeight="1" x14ac:dyDescent="0.45">
      <c r="A35" s="21" t="s">
        <v>265</v>
      </c>
      <c r="B35" s="22"/>
      <c r="C35" s="22"/>
      <c r="D35" s="22"/>
      <c r="E35" s="23"/>
    </row>
    <row r="36" spans="1:5" x14ac:dyDescent="0.45">
      <c r="A36" s="15" t="s">
        <v>266</v>
      </c>
      <c r="B36" s="16">
        <v>0.02</v>
      </c>
      <c r="C36" s="16">
        <v>2.5000000000000001E-2</v>
      </c>
      <c r="D36" s="16">
        <v>0.03</v>
      </c>
    </row>
    <row r="37" spans="1:5" x14ac:dyDescent="0.45">
      <c r="A37" s="16">
        <v>8.5000000000000006E-2</v>
      </c>
      <c r="B37" s="7" t="str">
        <f>IF(OR(G21="",$A37="",B$36="",$A37&lt;=B$36),"",SUM(C23:G23)+(G21*(1+B$36)/($A37-B$36))*G22)</f>
        <v/>
      </c>
      <c r="C37" s="7" t="str">
        <f>IF(OR(G21="",$A37="",C$36="",$A37&lt;=C$36),"",SUM(C23:G23)+(G21*(1+C$36)/($A37-C$36))*G22)</f>
        <v/>
      </c>
      <c r="D37" s="7" t="str">
        <f>IF(OR(G21="",$A37="",D$36="",$A37&lt;=D$36),"",SUM(C23:G23)+(G21*(1+D$36)/($A37-D$36))*G22)</f>
        <v/>
      </c>
    </row>
    <row r="38" spans="1:5" x14ac:dyDescent="0.45">
      <c r="A38" s="16">
        <v>0.09</v>
      </c>
      <c r="B38" s="7" t="str">
        <f>IF(OR(G21="",$A38="",B$36="",$A38&lt;=B$36),"",SUM(C23:G23)+(G21*(1+B$36)/($A38-B$36))*G22)</f>
        <v/>
      </c>
      <c r="C38" s="7" t="str">
        <f>IF(OR(G21="",$A38="",C$36="",$A38&lt;=C$36),"",SUM(C23:G23)+(G21*(1+C$36)/($A38-C$36))*G22)</f>
        <v/>
      </c>
      <c r="D38" s="7" t="str">
        <f>IF(OR(G21="",$A38="",D$36="",$A38&lt;=D$36),"",SUM(C23:G23)+(G21*(1+D$36)/($A38-D$36))*G22)</f>
        <v/>
      </c>
    </row>
    <row r="39" spans="1:5" x14ac:dyDescent="0.45">
      <c r="A39" s="16">
        <v>9.5000000000000001E-2</v>
      </c>
      <c r="B39" s="7" t="str">
        <f>IF(OR(G21="",$A39="",B$36="",$A39&lt;=B$36),"",SUM(C23:G23)+(G21*(1+B$36)/($A39-B$36))*G22)</f>
        <v/>
      </c>
      <c r="C39" s="7" t="str">
        <f>IF(OR(G21="",$A39="",C$36="",$A39&lt;=C$36),"",SUM(C23:G23)+(G21*(1+C$36)/($A39-C$36))*G22)</f>
        <v/>
      </c>
      <c r="D39" s="7" t="str">
        <f>IF(OR(G21="",$A39="",D$36="",$A39&lt;=D$36),"",SUM(C23:G23)+(G21*(1+D$36)/($A39-D$36))*G22)</f>
        <v/>
      </c>
    </row>
  </sheetData>
  <mergeCells count="5">
    <mergeCell ref="A35:E35"/>
    <mergeCell ref="A4:K4"/>
    <mergeCell ref="A26:K26"/>
    <mergeCell ref="A6:G6"/>
    <mergeCell ref="A1:K2"/>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B01616"/>
  </sheetPr>
  <dimension ref="A1:E16"/>
  <sheetViews>
    <sheetView showGridLines="0" tabSelected="1" workbookViewId="0">
      <selection activeCell="C22" sqref="C22"/>
    </sheetView>
  </sheetViews>
  <sheetFormatPr defaultRowHeight="14.25" x14ac:dyDescent="0.45"/>
  <cols>
    <col min="1" max="1" width="26" customWidth="1"/>
    <col min="2" max="2" width="16" customWidth="1"/>
    <col min="3" max="3" width="30" customWidth="1"/>
    <col min="4" max="5" width="22" customWidth="1"/>
  </cols>
  <sheetData>
    <row r="1" spans="1:5" ht="26" customHeight="1" x14ac:dyDescent="0.45">
      <c r="A1" s="24" t="s">
        <v>267</v>
      </c>
      <c r="B1" s="19"/>
      <c r="C1" s="19"/>
      <c r="D1" s="19"/>
      <c r="E1" s="19"/>
    </row>
    <row r="2" spans="1:5" ht="20" customHeight="1" x14ac:dyDescent="0.45">
      <c r="A2" s="19"/>
      <c r="B2" s="19"/>
      <c r="C2" s="19"/>
      <c r="D2" s="19"/>
      <c r="E2" s="19"/>
    </row>
    <row r="4" spans="1:5" ht="40.049999999999997" customHeight="1" x14ac:dyDescent="0.45">
      <c r="A4" s="20" t="s">
        <v>268</v>
      </c>
      <c r="B4" s="19"/>
      <c r="C4" s="19"/>
      <c r="D4" s="19"/>
      <c r="E4" s="19"/>
    </row>
    <row r="8" spans="1:5" ht="21" customHeight="1" x14ac:dyDescent="0.45">
      <c r="A8" s="1" t="s">
        <v>269</v>
      </c>
      <c r="B8" s="1" t="s">
        <v>270</v>
      </c>
      <c r="C8" s="1" t="s">
        <v>271</v>
      </c>
      <c r="D8" s="1" t="s">
        <v>272</v>
      </c>
      <c r="E8" s="1" t="s">
        <v>273</v>
      </c>
    </row>
    <row r="9" spans="1:5" x14ac:dyDescent="0.45">
      <c r="A9" s="17" t="s">
        <v>274</v>
      </c>
      <c r="B9" s="2"/>
      <c r="C9" s="2"/>
      <c r="D9" s="2"/>
      <c r="E9" s="2"/>
    </row>
    <row r="10" spans="1:5" x14ac:dyDescent="0.45">
      <c r="A10" s="17" t="s">
        <v>275</v>
      </c>
      <c r="B10" s="2"/>
      <c r="C10" s="2"/>
      <c r="D10" s="2"/>
      <c r="E10" s="2"/>
    </row>
    <row r="11" spans="1:5" x14ac:dyDescent="0.45">
      <c r="A11" s="17" t="s">
        <v>276</v>
      </c>
      <c r="B11" s="2"/>
      <c r="C11" s="2"/>
      <c r="D11" s="2"/>
      <c r="E11" s="2"/>
    </row>
    <row r="12" spans="1:5" x14ac:dyDescent="0.45">
      <c r="A12" s="17" t="s">
        <v>277</v>
      </c>
      <c r="B12" s="2"/>
      <c r="C12" s="2"/>
      <c r="D12" s="2"/>
      <c r="E12" s="2"/>
    </row>
    <row r="13" spans="1:5" x14ac:dyDescent="0.45">
      <c r="A13" s="17" t="s">
        <v>278</v>
      </c>
      <c r="B13" s="2"/>
      <c r="C13" s="2"/>
      <c r="D13" s="2"/>
      <c r="E13" s="2"/>
    </row>
    <row r="14" spans="1:5" x14ac:dyDescent="0.45">
      <c r="A14" s="17" t="s">
        <v>279</v>
      </c>
      <c r="B14" s="2"/>
      <c r="C14" s="2"/>
      <c r="D14" s="2"/>
      <c r="E14" s="2"/>
    </row>
    <row r="15" spans="1:5" x14ac:dyDescent="0.45">
      <c r="A15" s="17" t="s">
        <v>240</v>
      </c>
      <c r="B15" s="2"/>
      <c r="C15" s="2"/>
      <c r="D15" s="2"/>
      <c r="E15" s="2"/>
    </row>
    <row r="16" spans="1:5" x14ac:dyDescent="0.45">
      <c r="A16" s="17" t="s">
        <v>280</v>
      </c>
      <c r="B16" s="2"/>
      <c r="C16" s="2"/>
      <c r="D16" s="2"/>
      <c r="E16" s="2"/>
    </row>
  </sheetData>
  <mergeCells count="2">
    <mergeCell ref="A4:E4"/>
    <mergeCell ref="A1:E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B01616"/>
  </sheetPr>
  <dimension ref="A1:H20"/>
  <sheetViews>
    <sheetView showGridLines="0" workbookViewId="0">
      <selection activeCell="G27" sqref="G27"/>
    </sheetView>
  </sheetViews>
  <sheetFormatPr defaultRowHeight="14.25" x14ac:dyDescent="0.45"/>
  <cols>
    <col min="1" max="1" width="12" customWidth="1"/>
    <col min="2" max="2" width="18" customWidth="1"/>
    <col min="3" max="3" width="20" customWidth="1"/>
    <col min="4" max="4" width="14" customWidth="1"/>
    <col min="5" max="5" width="24" customWidth="1"/>
    <col min="6" max="7" width="18" customWidth="1"/>
    <col min="8" max="8" width="22" customWidth="1"/>
  </cols>
  <sheetData>
    <row r="1" spans="1:8" ht="26" customHeight="1" x14ac:dyDescent="0.45">
      <c r="A1" s="24" t="s">
        <v>281</v>
      </c>
      <c r="B1" s="19"/>
      <c r="C1" s="19"/>
      <c r="D1" s="19"/>
      <c r="E1" s="19"/>
      <c r="F1" s="19"/>
      <c r="G1" s="19"/>
      <c r="H1" s="19"/>
    </row>
    <row r="2" spans="1:8" ht="20" customHeight="1" x14ac:dyDescent="0.45">
      <c r="A2" s="19"/>
      <c r="B2" s="19"/>
      <c r="C2" s="19"/>
      <c r="D2" s="19"/>
      <c r="E2" s="19"/>
      <c r="F2" s="19"/>
      <c r="G2" s="19"/>
      <c r="H2" s="19"/>
    </row>
    <row r="4" spans="1:8" ht="40.049999999999997" customHeight="1" x14ac:dyDescent="0.45">
      <c r="A4" s="20" t="s">
        <v>295</v>
      </c>
      <c r="B4" s="19"/>
      <c r="C4" s="19"/>
      <c r="D4" s="19"/>
      <c r="E4" s="19"/>
      <c r="F4" s="19"/>
      <c r="G4" s="19"/>
      <c r="H4" s="19"/>
    </row>
    <row r="8" spans="1:8" ht="21" customHeight="1" x14ac:dyDescent="0.45">
      <c r="A8" s="1" t="s">
        <v>109</v>
      </c>
      <c r="B8" s="1" t="s">
        <v>282</v>
      </c>
      <c r="C8" s="1" t="s">
        <v>283</v>
      </c>
      <c r="D8" s="1" t="s">
        <v>284</v>
      </c>
      <c r="E8" s="1" t="s">
        <v>285</v>
      </c>
      <c r="F8" s="1" t="s">
        <v>286</v>
      </c>
      <c r="G8" s="1" t="s">
        <v>287</v>
      </c>
      <c r="H8" s="1" t="s">
        <v>288</v>
      </c>
    </row>
    <row r="9" spans="1:8" x14ac:dyDescent="0.45">
      <c r="A9" s="2"/>
      <c r="B9" s="2"/>
      <c r="C9" s="2"/>
      <c r="D9" s="2"/>
      <c r="E9" s="2"/>
      <c r="F9" s="2"/>
      <c r="G9" s="2"/>
      <c r="H9" s="2"/>
    </row>
    <row r="10" spans="1:8" x14ac:dyDescent="0.45">
      <c r="A10" s="2"/>
      <c r="B10" s="2"/>
      <c r="C10" s="2"/>
      <c r="D10" s="2"/>
      <c r="E10" s="2"/>
      <c r="F10" s="2"/>
      <c r="G10" s="2"/>
      <c r="H10" s="2"/>
    </row>
    <row r="11" spans="1:8" x14ac:dyDescent="0.45">
      <c r="A11" s="2"/>
      <c r="B11" s="2"/>
      <c r="C11" s="2"/>
      <c r="D11" s="2"/>
      <c r="E11" s="2"/>
      <c r="F11" s="2"/>
      <c r="G11" s="2"/>
      <c r="H11" s="2"/>
    </row>
    <row r="12" spans="1:8" x14ac:dyDescent="0.45">
      <c r="A12" s="2"/>
      <c r="B12" s="2"/>
      <c r="C12" s="2"/>
      <c r="D12" s="2"/>
      <c r="E12" s="2"/>
      <c r="F12" s="2"/>
      <c r="G12" s="2"/>
      <c r="H12" s="2"/>
    </row>
    <row r="13" spans="1:8" x14ac:dyDescent="0.45">
      <c r="A13" s="2"/>
      <c r="B13" s="2"/>
      <c r="C13" s="2"/>
      <c r="D13" s="2"/>
      <c r="E13" s="2"/>
      <c r="F13" s="2"/>
      <c r="G13" s="2"/>
      <c r="H13" s="2"/>
    </row>
    <row r="14" spans="1:8" x14ac:dyDescent="0.45">
      <c r="A14" s="2"/>
      <c r="B14" s="2"/>
      <c r="C14" s="2"/>
      <c r="D14" s="2"/>
      <c r="E14" s="2"/>
      <c r="F14" s="2"/>
      <c r="G14" s="2"/>
      <c r="H14" s="2"/>
    </row>
    <row r="15" spans="1:8" x14ac:dyDescent="0.45">
      <c r="A15" s="2"/>
      <c r="B15" s="2"/>
      <c r="C15" s="2"/>
      <c r="D15" s="2"/>
      <c r="E15" s="2"/>
      <c r="F15" s="2"/>
      <c r="G15" s="2"/>
      <c r="H15" s="2"/>
    </row>
    <row r="16" spans="1:8" x14ac:dyDescent="0.45">
      <c r="A16" s="2"/>
      <c r="B16" s="2"/>
      <c r="C16" s="2"/>
      <c r="D16" s="2"/>
      <c r="E16" s="2"/>
      <c r="F16" s="2"/>
      <c r="G16" s="2"/>
      <c r="H16" s="2"/>
    </row>
    <row r="17" spans="1:8" x14ac:dyDescent="0.45">
      <c r="A17" s="2"/>
      <c r="B17" s="2"/>
      <c r="C17" s="2"/>
      <c r="D17" s="2"/>
      <c r="E17" s="2"/>
      <c r="F17" s="2"/>
      <c r="G17" s="2"/>
      <c r="H17" s="2"/>
    </row>
    <row r="18" spans="1:8" x14ac:dyDescent="0.45">
      <c r="A18" s="2"/>
      <c r="B18" s="2"/>
      <c r="C18" s="2"/>
      <c r="D18" s="2"/>
      <c r="E18" s="2"/>
      <c r="F18" s="2"/>
      <c r="G18" s="2"/>
      <c r="H18" s="2"/>
    </row>
    <row r="19" spans="1:8" x14ac:dyDescent="0.45">
      <c r="A19" s="2"/>
      <c r="B19" s="2"/>
      <c r="C19" s="2"/>
      <c r="D19" s="2"/>
      <c r="E19" s="2"/>
      <c r="F19" s="2"/>
      <c r="G19" s="2"/>
      <c r="H19" s="2"/>
    </row>
    <row r="20" spans="1:8" x14ac:dyDescent="0.45">
      <c r="A20" s="2"/>
      <c r="B20" s="2"/>
      <c r="C20" s="2"/>
      <c r="D20" s="2"/>
      <c r="E20" s="2"/>
      <c r="F20" s="2"/>
      <c r="G20" s="2"/>
      <c r="H20" s="2"/>
    </row>
  </sheetData>
  <mergeCells count="2">
    <mergeCell ref="A1:H2"/>
    <mergeCell ref="A4:H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01616"/>
  </sheetPr>
  <dimension ref="A1:E14"/>
  <sheetViews>
    <sheetView showGridLines="0" workbookViewId="0"/>
  </sheetViews>
  <sheetFormatPr defaultRowHeight="14.25" x14ac:dyDescent="0.45"/>
  <cols>
    <col min="1" max="1" width="12" customWidth="1"/>
    <col min="2" max="2" width="30" customWidth="1"/>
    <col min="3" max="3" width="34" customWidth="1"/>
    <col min="4" max="4" width="58" customWidth="1"/>
    <col min="5" max="5" width="16" customWidth="1"/>
  </cols>
  <sheetData>
    <row r="1" spans="1:5" ht="26" customHeight="1" x14ac:dyDescent="0.45">
      <c r="A1" s="24" t="s">
        <v>10</v>
      </c>
      <c r="B1" s="19"/>
      <c r="C1" s="19"/>
      <c r="D1" s="19"/>
      <c r="E1" s="19"/>
    </row>
    <row r="2" spans="1:5" ht="20" customHeight="1" x14ac:dyDescent="0.45">
      <c r="A2" s="19"/>
      <c r="B2" s="19"/>
      <c r="C2" s="19"/>
      <c r="D2" s="19"/>
      <c r="E2" s="19"/>
    </row>
    <row r="3" spans="1:5" ht="21" customHeight="1" x14ac:dyDescent="0.45">
      <c r="A3" s="1" t="s">
        <v>11</v>
      </c>
      <c r="B3" s="1" t="s">
        <v>12</v>
      </c>
      <c r="C3" s="1" t="s">
        <v>13</v>
      </c>
      <c r="D3" s="1" t="s">
        <v>14</v>
      </c>
      <c r="E3" s="1" t="s">
        <v>15</v>
      </c>
    </row>
    <row r="4" spans="1:5" ht="39.4" x14ac:dyDescent="0.45">
      <c r="A4" s="2" t="s">
        <v>16</v>
      </c>
      <c r="B4" s="2" t="s">
        <v>17</v>
      </c>
      <c r="C4" s="2" t="s">
        <v>18</v>
      </c>
      <c r="D4" s="3" t="s">
        <v>19</v>
      </c>
      <c r="E4" s="2" t="s">
        <v>20</v>
      </c>
    </row>
    <row r="5" spans="1:5" ht="39.4" x14ac:dyDescent="0.45">
      <c r="A5" s="2" t="s">
        <v>21</v>
      </c>
      <c r="B5" s="2" t="s">
        <v>22</v>
      </c>
      <c r="C5" s="2" t="s">
        <v>23</v>
      </c>
      <c r="D5" s="3" t="s">
        <v>24</v>
      </c>
      <c r="E5" s="2" t="s">
        <v>25</v>
      </c>
    </row>
    <row r="6" spans="1:5" ht="26.25" x14ac:dyDescent="0.45">
      <c r="A6" s="2" t="s">
        <v>26</v>
      </c>
      <c r="B6" s="2" t="s">
        <v>27</v>
      </c>
      <c r="C6" s="2" t="s">
        <v>28</v>
      </c>
      <c r="D6" s="3" t="s">
        <v>29</v>
      </c>
      <c r="E6" s="2" t="s">
        <v>30</v>
      </c>
    </row>
    <row r="7" spans="1:5" ht="26.25" x14ac:dyDescent="0.45">
      <c r="A7" s="2" t="s">
        <v>31</v>
      </c>
      <c r="B7" s="2" t="s">
        <v>32</v>
      </c>
      <c r="C7" s="2" t="s">
        <v>33</v>
      </c>
      <c r="D7" s="3" t="s">
        <v>34</v>
      </c>
      <c r="E7" s="2" t="s">
        <v>35</v>
      </c>
    </row>
    <row r="8" spans="1:5" ht="26.25" x14ac:dyDescent="0.45">
      <c r="A8" s="2" t="s">
        <v>36</v>
      </c>
      <c r="B8" s="2" t="s">
        <v>37</v>
      </c>
      <c r="C8" s="2" t="s">
        <v>38</v>
      </c>
      <c r="D8" s="3" t="s">
        <v>39</v>
      </c>
      <c r="E8" s="2" t="s">
        <v>40</v>
      </c>
    </row>
    <row r="9" spans="1:5" ht="26.25" x14ac:dyDescent="0.45">
      <c r="A9" s="2" t="s">
        <v>41</v>
      </c>
      <c r="B9" s="2" t="s">
        <v>42</v>
      </c>
      <c r="C9" s="2" t="s">
        <v>43</v>
      </c>
      <c r="D9" s="3" t="s">
        <v>44</v>
      </c>
      <c r="E9" s="2" t="s">
        <v>45</v>
      </c>
    </row>
    <row r="10" spans="1:5" ht="39.4" x14ac:dyDescent="0.45">
      <c r="A10" s="2" t="s">
        <v>46</v>
      </c>
      <c r="B10" s="2" t="s">
        <v>47</v>
      </c>
      <c r="C10" s="2" t="s">
        <v>48</v>
      </c>
      <c r="D10" s="3" t="s">
        <v>49</v>
      </c>
      <c r="E10" s="2" t="s">
        <v>50</v>
      </c>
    </row>
    <row r="11" spans="1:5" ht="26.25" x14ac:dyDescent="0.45">
      <c r="A11" s="2" t="s">
        <v>51</v>
      </c>
      <c r="B11" s="2" t="s">
        <v>52</v>
      </c>
      <c r="C11" s="2" t="s">
        <v>53</v>
      </c>
      <c r="D11" s="3" t="s">
        <v>54</v>
      </c>
      <c r="E11" s="2" t="s">
        <v>55</v>
      </c>
    </row>
    <row r="12" spans="1:5" ht="39.4" x14ac:dyDescent="0.45">
      <c r="A12" s="2" t="s">
        <v>56</v>
      </c>
      <c r="B12" s="2" t="s">
        <v>57</v>
      </c>
      <c r="C12" s="2" t="s">
        <v>58</v>
      </c>
      <c r="D12" s="3" t="s">
        <v>59</v>
      </c>
      <c r="E12" s="2" t="s">
        <v>60</v>
      </c>
    </row>
    <row r="13" spans="1:5" ht="26.25" x14ac:dyDescent="0.45">
      <c r="A13" s="2" t="s">
        <v>61</v>
      </c>
      <c r="B13" s="2" t="s">
        <v>62</v>
      </c>
      <c r="C13" s="2" t="s">
        <v>63</v>
      </c>
      <c r="D13" s="3" t="s">
        <v>64</v>
      </c>
      <c r="E13" s="2" t="s">
        <v>65</v>
      </c>
    </row>
    <row r="14" spans="1:5" ht="26.25" x14ac:dyDescent="0.45">
      <c r="A14" s="2" t="s">
        <v>66</v>
      </c>
      <c r="B14" s="2" t="s">
        <v>67</v>
      </c>
      <c r="C14" s="2" t="s">
        <v>68</v>
      </c>
      <c r="D14" s="3" t="s">
        <v>69</v>
      </c>
      <c r="E14" s="2" t="s">
        <v>70</v>
      </c>
    </row>
  </sheetData>
  <mergeCells count="1">
    <mergeCell ref="A1: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01616"/>
  </sheetPr>
  <dimension ref="A1:G16"/>
  <sheetViews>
    <sheetView showGridLines="0" workbookViewId="0">
      <selection sqref="A1:G2"/>
    </sheetView>
  </sheetViews>
  <sheetFormatPr defaultRowHeight="14.25" x14ac:dyDescent="0.45"/>
  <cols>
    <col min="1" max="1" width="24" customWidth="1"/>
    <col min="2" max="2" width="28" customWidth="1"/>
    <col min="3" max="3" width="30" customWidth="1"/>
    <col min="4" max="4" width="28" customWidth="1"/>
    <col min="5" max="5" width="22" customWidth="1"/>
    <col min="6" max="6" width="28" customWidth="1"/>
    <col min="7" max="7" width="18" customWidth="1"/>
  </cols>
  <sheetData>
    <row r="1" spans="1:7" ht="26" customHeight="1" x14ac:dyDescent="0.45">
      <c r="A1" s="24" t="s">
        <v>71</v>
      </c>
      <c r="B1" s="19"/>
      <c r="C1" s="19"/>
      <c r="D1" s="19"/>
      <c r="E1" s="19"/>
      <c r="F1" s="19"/>
      <c r="G1" s="19"/>
    </row>
    <row r="2" spans="1:7" ht="20" customHeight="1" x14ac:dyDescent="0.45">
      <c r="A2" s="19"/>
      <c r="B2" s="19"/>
      <c r="C2" s="19"/>
      <c r="D2" s="19"/>
      <c r="E2" s="19"/>
      <c r="F2" s="19"/>
      <c r="G2" s="19"/>
    </row>
    <row r="4" spans="1:7" ht="40.049999999999997" customHeight="1" x14ac:dyDescent="0.45">
      <c r="A4" s="20" t="s">
        <v>72</v>
      </c>
      <c r="B4" s="19"/>
      <c r="C4" s="19"/>
      <c r="D4" s="19"/>
      <c r="E4" s="19"/>
      <c r="F4" s="19"/>
      <c r="G4" s="19"/>
    </row>
    <row r="5" spans="1:7" ht="40.049999999999997" customHeight="1" x14ac:dyDescent="0.45">
      <c r="A5" s="18" t="s">
        <v>73</v>
      </c>
      <c r="B5" s="19"/>
      <c r="C5" s="19"/>
      <c r="D5" s="19"/>
      <c r="E5" s="19"/>
      <c r="F5" s="19"/>
      <c r="G5" s="19"/>
    </row>
    <row r="8" spans="1:7" ht="21" customHeight="1" x14ac:dyDescent="0.45">
      <c r="A8" s="1" t="s">
        <v>74</v>
      </c>
      <c r="B8" s="1" t="s">
        <v>75</v>
      </c>
      <c r="C8" s="1" t="s">
        <v>76</v>
      </c>
      <c r="D8" s="1" t="s">
        <v>77</v>
      </c>
      <c r="E8" s="1" t="s">
        <v>78</v>
      </c>
      <c r="F8" s="1" t="s">
        <v>13</v>
      </c>
      <c r="G8" s="1" t="s">
        <v>79</v>
      </c>
    </row>
    <row r="9" spans="1:7" x14ac:dyDescent="0.45">
      <c r="A9" s="2"/>
      <c r="B9" s="2"/>
      <c r="C9" s="2"/>
      <c r="D9" s="2"/>
      <c r="E9" s="2"/>
      <c r="F9" s="2"/>
      <c r="G9" s="2"/>
    </row>
    <row r="10" spans="1:7" x14ac:dyDescent="0.45">
      <c r="A10" s="2"/>
      <c r="B10" s="2"/>
      <c r="C10" s="2"/>
      <c r="D10" s="2"/>
      <c r="E10" s="2"/>
      <c r="F10" s="2"/>
      <c r="G10" s="2"/>
    </row>
    <row r="11" spans="1:7" x14ac:dyDescent="0.45">
      <c r="A11" s="2"/>
      <c r="B11" s="2"/>
      <c r="C11" s="2"/>
      <c r="D11" s="2"/>
      <c r="E11" s="2"/>
      <c r="F11" s="2"/>
      <c r="G11" s="2"/>
    </row>
    <row r="12" spans="1:7" x14ac:dyDescent="0.45">
      <c r="A12" s="2"/>
      <c r="B12" s="2"/>
      <c r="C12" s="2"/>
      <c r="D12" s="2"/>
      <c r="E12" s="2"/>
      <c r="F12" s="2"/>
      <c r="G12" s="2"/>
    </row>
    <row r="13" spans="1:7" x14ac:dyDescent="0.45">
      <c r="A13" s="2"/>
      <c r="B13" s="2"/>
      <c r="C13" s="2"/>
      <c r="D13" s="2"/>
      <c r="E13" s="2"/>
      <c r="F13" s="2"/>
      <c r="G13" s="2"/>
    </row>
    <row r="14" spans="1:7" x14ac:dyDescent="0.45">
      <c r="A14" s="2"/>
      <c r="B14" s="2"/>
      <c r="C14" s="2"/>
      <c r="D14" s="2"/>
      <c r="E14" s="2"/>
      <c r="F14" s="2"/>
      <c r="G14" s="2"/>
    </row>
    <row r="15" spans="1:7" x14ac:dyDescent="0.45">
      <c r="A15" s="2"/>
      <c r="B15" s="2"/>
      <c r="C15" s="2"/>
      <c r="D15" s="2"/>
      <c r="E15" s="2"/>
      <c r="F15" s="2"/>
      <c r="G15" s="2"/>
    </row>
    <row r="16" spans="1:7" x14ac:dyDescent="0.45">
      <c r="A16" s="2"/>
      <c r="B16" s="2"/>
      <c r="C16" s="2"/>
      <c r="D16" s="2"/>
      <c r="E16" s="2"/>
      <c r="F16" s="2"/>
      <c r="G16" s="2"/>
    </row>
  </sheetData>
  <mergeCells count="3">
    <mergeCell ref="A4:G4"/>
    <mergeCell ref="A5:G5"/>
    <mergeCell ref="A1: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01616"/>
  </sheetPr>
  <dimension ref="A1:H24"/>
  <sheetViews>
    <sheetView showGridLines="0" workbookViewId="0">
      <selection sqref="A1:H2"/>
    </sheetView>
  </sheetViews>
  <sheetFormatPr defaultRowHeight="14.25" x14ac:dyDescent="0.45"/>
  <cols>
    <col min="1" max="1" width="20" customWidth="1"/>
    <col min="2" max="2" width="22" customWidth="1"/>
    <col min="3" max="3" width="18" customWidth="1"/>
    <col min="4" max="4" width="22" customWidth="1"/>
    <col min="5" max="7" width="18" customWidth="1"/>
    <col min="8" max="8" width="20" customWidth="1"/>
  </cols>
  <sheetData>
    <row r="1" spans="1:8" ht="26" customHeight="1" x14ac:dyDescent="0.45">
      <c r="A1" s="24" t="s">
        <v>80</v>
      </c>
      <c r="B1" s="19"/>
      <c r="C1" s="19"/>
      <c r="D1" s="19"/>
      <c r="E1" s="19"/>
      <c r="F1" s="19"/>
      <c r="G1" s="19"/>
      <c r="H1" s="19"/>
    </row>
    <row r="2" spans="1:8" ht="20" customHeight="1" x14ac:dyDescent="0.45">
      <c r="A2" s="19"/>
      <c r="B2" s="19"/>
      <c r="C2" s="19"/>
      <c r="D2" s="19"/>
      <c r="E2" s="19"/>
      <c r="F2" s="19"/>
      <c r="G2" s="19"/>
      <c r="H2" s="19"/>
    </row>
    <row r="4" spans="1:8" ht="40.049999999999997" customHeight="1" x14ac:dyDescent="0.45">
      <c r="A4" s="20" t="s">
        <v>81</v>
      </c>
      <c r="B4" s="19"/>
      <c r="C4" s="19"/>
      <c r="D4" s="19"/>
      <c r="E4" s="19"/>
      <c r="F4" s="19"/>
      <c r="G4" s="19"/>
      <c r="H4" s="19"/>
    </row>
    <row r="8" spans="1:8" ht="21" customHeight="1" x14ac:dyDescent="0.45">
      <c r="A8" s="21" t="s">
        <v>82</v>
      </c>
      <c r="B8" s="22"/>
      <c r="C8" s="22"/>
      <c r="D8" s="22"/>
      <c r="E8" s="22"/>
      <c r="F8" s="22"/>
      <c r="G8" s="22"/>
      <c r="H8" s="23"/>
    </row>
    <row r="9" spans="1:8" ht="21" customHeight="1" x14ac:dyDescent="0.45">
      <c r="A9" s="1" t="s">
        <v>83</v>
      </c>
      <c r="B9" s="1" t="s">
        <v>84</v>
      </c>
      <c r="C9" s="1" t="s">
        <v>85</v>
      </c>
      <c r="D9" s="1" t="s">
        <v>86</v>
      </c>
      <c r="E9" s="1" t="s">
        <v>87</v>
      </c>
      <c r="F9" s="1" t="s">
        <v>88</v>
      </c>
      <c r="G9" s="1" t="s">
        <v>89</v>
      </c>
      <c r="H9" s="1" t="s">
        <v>90</v>
      </c>
    </row>
    <row r="10" spans="1:8" x14ac:dyDescent="0.45">
      <c r="A10" s="2"/>
      <c r="B10" s="2"/>
      <c r="C10" s="2"/>
      <c r="D10" s="2"/>
      <c r="E10" s="2"/>
      <c r="F10" s="2"/>
      <c r="G10" s="2"/>
      <c r="H10" s="2"/>
    </row>
    <row r="11" spans="1:8" x14ac:dyDescent="0.45">
      <c r="A11" s="2"/>
      <c r="B11" s="2"/>
      <c r="C11" s="2"/>
      <c r="D11" s="2"/>
      <c r="E11" s="2"/>
      <c r="F11" s="2"/>
      <c r="G11" s="2"/>
      <c r="H11" s="2"/>
    </row>
    <row r="12" spans="1:8" x14ac:dyDescent="0.45">
      <c r="A12" s="2"/>
      <c r="B12" s="2"/>
      <c r="C12" s="2"/>
      <c r="D12" s="2"/>
      <c r="E12" s="2"/>
      <c r="F12" s="2"/>
      <c r="G12" s="2"/>
      <c r="H12" s="2"/>
    </row>
    <row r="13" spans="1:8" x14ac:dyDescent="0.45">
      <c r="A13" s="2"/>
      <c r="B13" s="2"/>
      <c r="C13" s="2"/>
      <c r="D13" s="2"/>
      <c r="E13" s="2"/>
      <c r="F13" s="2"/>
      <c r="G13" s="2"/>
      <c r="H13" s="2"/>
    </row>
    <row r="14" spans="1:8" x14ac:dyDescent="0.45">
      <c r="A14" s="2"/>
      <c r="B14" s="2"/>
      <c r="C14" s="2"/>
      <c r="D14" s="2"/>
      <c r="E14" s="2"/>
      <c r="F14" s="2"/>
      <c r="G14" s="2"/>
      <c r="H14" s="2"/>
    </row>
    <row r="17" spans="1:8" ht="21" customHeight="1" x14ac:dyDescent="0.45">
      <c r="A17" s="21" t="s">
        <v>91</v>
      </c>
      <c r="B17" s="22"/>
      <c r="C17" s="22"/>
      <c r="D17" s="22"/>
      <c r="E17" s="22"/>
      <c r="F17" s="22"/>
      <c r="G17" s="22"/>
      <c r="H17" s="23"/>
    </row>
    <row r="18" spans="1:8" ht="21" customHeight="1" x14ac:dyDescent="0.45">
      <c r="A18" s="1" t="s">
        <v>92</v>
      </c>
      <c r="B18" s="1" t="s">
        <v>85</v>
      </c>
      <c r="C18" s="1" t="s">
        <v>93</v>
      </c>
      <c r="D18" s="1" t="s">
        <v>94</v>
      </c>
      <c r="E18" s="1" t="s">
        <v>95</v>
      </c>
      <c r="F18" s="1" t="s">
        <v>96</v>
      </c>
      <c r="G18" s="1" t="s">
        <v>97</v>
      </c>
      <c r="H18" s="1" t="s">
        <v>98</v>
      </c>
    </row>
    <row r="19" spans="1:8" x14ac:dyDescent="0.45">
      <c r="A19" s="2"/>
      <c r="B19" s="2"/>
      <c r="C19" s="2"/>
      <c r="D19" s="2"/>
      <c r="E19" s="2"/>
      <c r="F19" s="2"/>
      <c r="G19" s="2"/>
      <c r="H19" s="2"/>
    </row>
    <row r="20" spans="1:8" x14ac:dyDescent="0.45">
      <c r="A20" s="2"/>
      <c r="B20" s="2"/>
      <c r="C20" s="2"/>
      <c r="D20" s="2"/>
      <c r="E20" s="2"/>
      <c r="F20" s="2"/>
      <c r="G20" s="2"/>
      <c r="H20" s="2"/>
    </row>
    <row r="21" spans="1:8" x14ac:dyDescent="0.45">
      <c r="A21" s="2"/>
      <c r="B21" s="2"/>
      <c r="C21" s="2"/>
      <c r="D21" s="2"/>
      <c r="E21" s="2"/>
      <c r="F21" s="2"/>
      <c r="G21" s="2"/>
      <c r="H21" s="2"/>
    </row>
    <row r="22" spans="1:8" x14ac:dyDescent="0.45">
      <c r="A22" s="2"/>
      <c r="B22" s="2"/>
      <c r="C22" s="2"/>
      <c r="D22" s="2"/>
      <c r="E22" s="2"/>
      <c r="F22" s="2"/>
      <c r="G22" s="2"/>
      <c r="H22" s="2"/>
    </row>
    <row r="23" spans="1:8" x14ac:dyDescent="0.45">
      <c r="A23" s="2"/>
      <c r="B23" s="2"/>
      <c r="C23" s="2"/>
      <c r="D23" s="2"/>
      <c r="E23" s="2"/>
      <c r="F23" s="2"/>
      <c r="G23" s="2"/>
      <c r="H23" s="2"/>
    </row>
    <row r="24" spans="1:8" x14ac:dyDescent="0.45">
      <c r="A24" s="2"/>
      <c r="B24" s="2"/>
      <c r="C24" s="2"/>
      <c r="D24" s="2"/>
      <c r="E24" s="2"/>
      <c r="F24" s="2"/>
      <c r="G24" s="2"/>
      <c r="H24" s="2"/>
    </row>
  </sheetData>
  <mergeCells count="4">
    <mergeCell ref="A1:H2"/>
    <mergeCell ref="A8:H8"/>
    <mergeCell ref="A4:H4"/>
    <mergeCell ref="A17:H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01616"/>
  </sheetPr>
  <dimension ref="A1:G19"/>
  <sheetViews>
    <sheetView showGridLines="0" workbookViewId="0">
      <selection activeCell="J11" sqref="J11"/>
    </sheetView>
  </sheetViews>
  <sheetFormatPr defaultRowHeight="14.25" x14ac:dyDescent="0.45"/>
  <cols>
    <col min="1" max="1" width="24" customWidth="1"/>
    <col min="2" max="2" width="26" customWidth="1"/>
    <col min="3" max="3" width="16" customWidth="1"/>
    <col min="4" max="4" width="14" customWidth="1"/>
    <col min="5" max="5" width="20" customWidth="1"/>
    <col min="6" max="6" width="18" customWidth="1"/>
    <col min="7" max="7" width="14" customWidth="1"/>
  </cols>
  <sheetData>
    <row r="1" spans="1:7" ht="26" customHeight="1" x14ac:dyDescent="0.45">
      <c r="A1" s="24" t="s">
        <v>99</v>
      </c>
      <c r="B1" s="19"/>
      <c r="C1" s="19"/>
      <c r="D1" s="19"/>
      <c r="E1" s="19"/>
      <c r="F1" s="19"/>
      <c r="G1" s="19"/>
    </row>
    <row r="2" spans="1:7" ht="20" customHeight="1" x14ac:dyDescent="0.45">
      <c r="A2" s="19"/>
      <c r="B2" s="19"/>
      <c r="C2" s="19"/>
      <c r="D2" s="19"/>
      <c r="E2" s="19"/>
      <c r="F2" s="19"/>
      <c r="G2" s="19"/>
    </row>
    <row r="4" spans="1:7" ht="40.049999999999997" customHeight="1" x14ac:dyDescent="0.45">
      <c r="A4" s="20" t="s">
        <v>289</v>
      </c>
      <c r="B4" s="19"/>
      <c r="C4" s="19"/>
      <c r="D4" s="19"/>
      <c r="E4" s="19"/>
      <c r="F4" s="19"/>
      <c r="G4" s="19"/>
    </row>
    <row r="5" spans="1:7" ht="40.049999999999997" customHeight="1" x14ac:dyDescent="0.45">
      <c r="A5" s="18" t="s">
        <v>290</v>
      </c>
      <c r="B5" s="19"/>
      <c r="C5" s="19"/>
      <c r="D5" s="19"/>
      <c r="E5" s="19"/>
      <c r="F5" s="19"/>
      <c r="G5" s="19"/>
    </row>
    <row r="8" spans="1:7" ht="21" customHeight="1" x14ac:dyDescent="0.45">
      <c r="A8" s="1" t="s">
        <v>100</v>
      </c>
      <c r="B8" s="1" t="s">
        <v>101</v>
      </c>
      <c r="C8" s="1" t="s">
        <v>102</v>
      </c>
      <c r="D8" s="1" t="s">
        <v>98</v>
      </c>
      <c r="E8" s="1" t="s">
        <v>103</v>
      </c>
      <c r="F8" s="1" t="s">
        <v>104</v>
      </c>
      <c r="G8" s="1" t="s">
        <v>105</v>
      </c>
    </row>
    <row r="9" spans="1:7" x14ac:dyDescent="0.45">
      <c r="A9" s="2"/>
      <c r="B9" s="2"/>
      <c r="C9" s="2"/>
      <c r="D9" s="2"/>
      <c r="E9" s="2"/>
      <c r="F9" s="2"/>
      <c r="G9" s="2"/>
    </row>
    <row r="10" spans="1:7" x14ac:dyDescent="0.45">
      <c r="A10" s="2"/>
      <c r="B10" s="2"/>
      <c r="C10" s="2"/>
      <c r="D10" s="2"/>
      <c r="E10" s="2"/>
      <c r="F10" s="2"/>
      <c r="G10" s="2"/>
    </row>
    <row r="11" spans="1:7" x14ac:dyDescent="0.45">
      <c r="A11" s="2"/>
      <c r="B11" s="2"/>
      <c r="C11" s="2"/>
      <c r="D11" s="2"/>
      <c r="E11" s="2"/>
      <c r="F11" s="2"/>
      <c r="G11" s="2"/>
    </row>
    <row r="12" spans="1:7" x14ac:dyDescent="0.45">
      <c r="A12" s="2"/>
      <c r="B12" s="2"/>
      <c r="C12" s="2"/>
      <c r="D12" s="2"/>
      <c r="E12" s="2"/>
      <c r="F12" s="2"/>
      <c r="G12" s="2"/>
    </row>
    <row r="13" spans="1:7" x14ac:dyDescent="0.45">
      <c r="A13" s="2"/>
      <c r="B13" s="2"/>
      <c r="C13" s="2"/>
      <c r="D13" s="2"/>
      <c r="E13" s="2"/>
      <c r="F13" s="2"/>
      <c r="G13" s="2"/>
    </row>
    <row r="14" spans="1:7" x14ac:dyDescent="0.45">
      <c r="A14" s="2"/>
      <c r="B14" s="2"/>
      <c r="C14" s="2"/>
      <c r="D14" s="2"/>
      <c r="E14" s="2"/>
      <c r="F14" s="2"/>
      <c r="G14" s="2"/>
    </row>
    <row r="15" spans="1:7" x14ac:dyDescent="0.45">
      <c r="A15" s="2"/>
      <c r="B15" s="2"/>
      <c r="C15" s="2"/>
      <c r="D15" s="2"/>
      <c r="E15" s="2"/>
      <c r="F15" s="2"/>
      <c r="G15" s="2"/>
    </row>
    <row r="16" spans="1:7" x14ac:dyDescent="0.45">
      <c r="A16" s="2"/>
      <c r="B16" s="2"/>
      <c r="C16" s="2"/>
      <c r="D16" s="2"/>
      <c r="E16" s="2"/>
      <c r="F16" s="2"/>
      <c r="G16" s="2"/>
    </row>
    <row r="17" spans="1:7" x14ac:dyDescent="0.45">
      <c r="A17" s="2"/>
      <c r="B17" s="2"/>
      <c r="C17" s="2"/>
      <c r="D17" s="2"/>
      <c r="E17" s="2"/>
      <c r="F17" s="2"/>
      <c r="G17" s="2"/>
    </row>
    <row r="18" spans="1:7" x14ac:dyDescent="0.45">
      <c r="A18" s="2"/>
      <c r="B18" s="2"/>
      <c r="C18" s="2"/>
      <c r="D18" s="2"/>
      <c r="E18" s="2"/>
      <c r="F18" s="2"/>
      <c r="G18" s="2"/>
    </row>
    <row r="19" spans="1:7" x14ac:dyDescent="0.45">
      <c r="A19" s="2"/>
      <c r="B19" s="2"/>
      <c r="C19" s="2"/>
      <c r="D19" s="2"/>
      <c r="E19" s="2"/>
      <c r="F19" s="2"/>
      <c r="G19" s="2"/>
    </row>
  </sheetData>
  <mergeCells count="3">
    <mergeCell ref="A4:G4"/>
    <mergeCell ref="A5:G5"/>
    <mergeCell ref="A1:G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B01616"/>
  </sheetPr>
  <dimension ref="A1:H17"/>
  <sheetViews>
    <sheetView showGridLines="0" workbookViewId="0">
      <selection sqref="A1:H2"/>
    </sheetView>
  </sheetViews>
  <sheetFormatPr defaultRowHeight="14.25" x14ac:dyDescent="0.45"/>
  <cols>
    <col min="1" max="1" width="14" customWidth="1"/>
    <col min="2" max="2" width="28" customWidth="1"/>
    <col min="3" max="3" width="16" customWidth="1"/>
    <col min="4" max="4" width="34" customWidth="1"/>
    <col min="5" max="5" width="14" customWidth="1"/>
    <col min="6" max="6" width="26" customWidth="1"/>
    <col min="7" max="7" width="18" customWidth="1"/>
    <col min="8" max="8" width="20" customWidth="1"/>
  </cols>
  <sheetData>
    <row r="1" spans="1:8" ht="26" customHeight="1" x14ac:dyDescent="0.45">
      <c r="A1" s="24" t="s">
        <v>106</v>
      </c>
      <c r="B1" s="19"/>
      <c r="C1" s="19"/>
      <c r="D1" s="19"/>
      <c r="E1" s="19"/>
      <c r="F1" s="19"/>
      <c r="G1" s="19"/>
      <c r="H1" s="19"/>
    </row>
    <row r="2" spans="1:8" ht="20" customHeight="1" x14ac:dyDescent="0.45">
      <c r="A2" s="19"/>
      <c r="B2" s="19"/>
      <c r="C2" s="19"/>
      <c r="D2" s="19"/>
      <c r="E2" s="19"/>
      <c r="F2" s="19"/>
      <c r="G2" s="19"/>
      <c r="H2" s="19"/>
    </row>
    <row r="4" spans="1:8" ht="40.049999999999997" customHeight="1" x14ac:dyDescent="0.45">
      <c r="A4" s="20" t="s">
        <v>107</v>
      </c>
      <c r="B4" s="19"/>
      <c r="C4" s="19"/>
      <c r="D4" s="19"/>
      <c r="E4" s="19"/>
      <c r="F4" s="19"/>
      <c r="G4" s="19"/>
      <c r="H4" s="19"/>
    </row>
    <row r="5" spans="1:8" ht="40.049999999999997" customHeight="1" x14ac:dyDescent="0.45">
      <c r="A5" s="18" t="s">
        <v>108</v>
      </c>
      <c r="B5" s="19"/>
      <c r="C5" s="19"/>
      <c r="D5" s="19"/>
      <c r="E5" s="19"/>
      <c r="F5" s="19"/>
      <c r="G5" s="19"/>
      <c r="H5" s="19"/>
    </row>
    <row r="8" spans="1:8" ht="21" customHeight="1" x14ac:dyDescent="0.45">
      <c r="A8" s="1" t="s">
        <v>109</v>
      </c>
      <c r="B8" s="1" t="s">
        <v>110</v>
      </c>
      <c r="C8" s="1" t="s">
        <v>111</v>
      </c>
      <c r="D8" s="1" t="s">
        <v>112</v>
      </c>
      <c r="E8" s="1" t="s">
        <v>98</v>
      </c>
      <c r="F8" s="1" t="s">
        <v>13</v>
      </c>
      <c r="G8" s="1" t="s">
        <v>100</v>
      </c>
      <c r="H8" s="1" t="s">
        <v>113</v>
      </c>
    </row>
    <row r="9" spans="1:8" x14ac:dyDescent="0.45">
      <c r="A9" s="2"/>
      <c r="B9" s="2"/>
      <c r="C9" s="2"/>
      <c r="D9" s="2"/>
      <c r="E9" s="2"/>
      <c r="F9" s="2"/>
      <c r="G9" s="2"/>
      <c r="H9" s="2"/>
    </row>
    <row r="10" spans="1:8" x14ac:dyDescent="0.45">
      <c r="A10" s="2"/>
      <c r="B10" s="2"/>
      <c r="C10" s="2"/>
      <c r="D10" s="2"/>
      <c r="E10" s="2"/>
      <c r="F10" s="2"/>
      <c r="G10" s="2"/>
      <c r="H10" s="2"/>
    </row>
    <row r="11" spans="1:8" x14ac:dyDescent="0.45">
      <c r="A11" s="2"/>
      <c r="B11" s="2"/>
      <c r="C11" s="2"/>
      <c r="D11" s="2"/>
      <c r="E11" s="2"/>
      <c r="F11" s="2"/>
      <c r="G11" s="2"/>
      <c r="H11" s="2"/>
    </row>
    <row r="12" spans="1:8" x14ac:dyDescent="0.45">
      <c r="A12" s="2"/>
      <c r="B12" s="2"/>
      <c r="C12" s="2"/>
      <c r="D12" s="2"/>
      <c r="E12" s="2"/>
      <c r="F12" s="2"/>
      <c r="G12" s="2"/>
      <c r="H12" s="2"/>
    </row>
    <row r="13" spans="1:8" x14ac:dyDescent="0.45">
      <c r="A13" s="2"/>
      <c r="B13" s="2"/>
      <c r="C13" s="2"/>
      <c r="D13" s="2"/>
      <c r="E13" s="2"/>
      <c r="F13" s="2"/>
      <c r="G13" s="2"/>
      <c r="H13" s="2"/>
    </row>
    <row r="14" spans="1:8" x14ac:dyDescent="0.45">
      <c r="A14" s="2"/>
      <c r="B14" s="2"/>
      <c r="C14" s="2"/>
      <c r="D14" s="2"/>
      <c r="E14" s="2"/>
      <c r="F14" s="2"/>
      <c r="G14" s="2"/>
      <c r="H14" s="2"/>
    </row>
    <row r="15" spans="1:8" x14ac:dyDescent="0.45">
      <c r="A15" s="2"/>
      <c r="B15" s="2"/>
      <c r="C15" s="2"/>
      <c r="D15" s="2"/>
      <c r="E15" s="2"/>
      <c r="F15" s="2"/>
      <c r="G15" s="2"/>
      <c r="H15" s="2"/>
    </row>
    <row r="16" spans="1:8" x14ac:dyDescent="0.45">
      <c r="A16" s="2"/>
      <c r="B16" s="2"/>
      <c r="C16" s="2"/>
      <c r="D16" s="2"/>
      <c r="E16" s="2"/>
      <c r="F16" s="2"/>
      <c r="G16" s="2"/>
      <c r="H16" s="2"/>
    </row>
    <row r="17" spans="1:8" x14ac:dyDescent="0.45">
      <c r="A17" s="2"/>
      <c r="B17" s="2"/>
      <c r="C17" s="2"/>
      <c r="D17" s="2"/>
      <c r="E17" s="2"/>
      <c r="F17" s="2"/>
      <c r="G17" s="2"/>
      <c r="H17" s="2"/>
    </row>
  </sheetData>
  <mergeCells count="3">
    <mergeCell ref="A1:H2"/>
    <mergeCell ref="A4:H4"/>
    <mergeCell ref="A5:H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B01616"/>
  </sheetPr>
  <dimension ref="A1:D63"/>
  <sheetViews>
    <sheetView showGridLines="0" workbookViewId="0">
      <selection activeCell="B46" sqref="B46"/>
    </sheetView>
  </sheetViews>
  <sheetFormatPr defaultRowHeight="14.25" x14ac:dyDescent="0.45"/>
  <cols>
    <col min="1" max="1" width="48" customWidth="1"/>
    <col min="2" max="2" width="15" customWidth="1"/>
    <col min="3" max="3" width="14" customWidth="1"/>
    <col min="4" max="4" width="30" customWidth="1"/>
  </cols>
  <sheetData>
    <row r="1" spans="1:4" ht="26" customHeight="1" x14ac:dyDescent="0.45">
      <c r="A1" s="24" t="s">
        <v>114</v>
      </c>
      <c r="B1" s="19"/>
      <c r="C1" s="19"/>
      <c r="D1" s="19"/>
    </row>
    <row r="2" spans="1:4" ht="20" customHeight="1" x14ac:dyDescent="0.45">
      <c r="A2" s="19"/>
      <c r="B2" s="19"/>
      <c r="C2" s="19"/>
      <c r="D2" s="19"/>
    </row>
    <row r="4" spans="1:4" ht="40.049999999999997" customHeight="1" x14ac:dyDescent="0.45">
      <c r="A4" s="20" t="s">
        <v>115</v>
      </c>
      <c r="B4" s="19"/>
      <c r="C4" s="19"/>
      <c r="D4" s="19"/>
    </row>
    <row r="6" spans="1:4" ht="21" customHeight="1" x14ac:dyDescent="0.45">
      <c r="A6" s="21" t="s">
        <v>116</v>
      </c>
      <c r="B6" s="22"/>
      <c r="C6" s="22"/>
      <c r="D6" s="23"/>
    </row>
    <row r="7" spans="1:4" ht="21" customHeight="1" x14ac:dyDescent="0.45">
      <c r="A7" s="1" t="s">
        <v>117</v>
      </c>
      <c r="B7" s="1" t="s">
        <v>118</v>
      </c>
      <c r="C7" s="1" t="s">
        <v>119</v>
      </c>
      <c r="D7" s="1" t="s">
        <v>120</v>
      </c>
    </row>
    <row r="8" spans="1:4" x14ac:dyDescent="0.45">
      <c r="A8" s="2" t="s">
        <v>121</v>
      </c>
      <c r="B8" s="4"/>
      <c r="C8" s="5" t="s">
        <v>122</v>
      </c>
      <c r="D8" s="2" t="s">
        <v>123</v>
      </c>
    </row>
    <row r="9" spans="1:4" x14ac:dyDescent="0.45">
      <c r="A9" s="2" t="s">
        <v>124</v>
      </c>
      <c r="B9" s="6"/>
      <c r="C9" s="5" t="s">
        <v>125</v>
      </c>
      <c r="D9" s="2" t="s">
        <v>36</v>
      </c>
    </row>
    <row r="10" spans="1:4" x14ac:dyDescent="0.45">
      <c r="A10" s="2" t="s">
        <v>126</v>
      </c>
      <c r="B10" s="4"/>
      <c r="C10" s="5" t="s">
        <v>122</v>
      </c>
      <c r="D10" s="2" t="s">
        <v>127</v>
      </c>
    </row>
    <row r="11" spans="1:4" x14ac:dyDescent="0.45">
      <c r="A11" s="2" t="s">
        <v>128</v>
      </c>
      <c r="B11" s="6"/>
      <c r="C11" s="5" t="s">
        <v>125</v>
      </c>
      <c r="D11" s="2" t="s">
        <v>46</v>
      </c>
    </row>
    <row r="12" spans="1:4" x14ac:dyDescent="0.45">
      <c r="A12" s="2" t="s">
        <v>129</v>
      </c>
      <c r="B12" s="4"/>
      <c r="C12" s="5" t="s">
        <v>122</v>
      </c>
      <c r="D12" s="2" t="s">
        <v>41</v>
      </c>
    </row>
    <row r="13" spans="1:4" x14ac:dyDescent="0.45">
      <c r="A13" s="2" t="s">
        <v>130</v>
      </c>
      <c r="B13" s="4"/>
      <c r="C13" s="5" t="s">
        <v>122</v>
      </c>
      <c r="D13" s="2" t="s">
        <v>41</v>
      </c>
    </row>
    <row r="14" spans="1:4" x14ac:dyDescent="0.45">
      <c r="A14" s="2" t="s">
        <v>131</v>
      </c>
      <c r="B14" s="4"/>
      <c r="C14" s="5" t="s">
        <v>122</v>
      </c>
      <c r="D14" s="2" t="s">
        <v>41</v>
      </c>
    </row>
    <row r="15" spans="1:4" x14ac:dyDescent="0.45">
      <c r="A15" s="2" t="s">
        <v>132</v>
      </c>
      <c r="B15" s="4"/>
      <c r="C15" s="5" t="s">
        <v>122</v>
      </c>
      <c r="D15" s="2" t="s">
        <v>41</v>
      </c>
    </row>
    <row r="16" spans="1:4" x14ac:dyDescent="0.45">
      <c r="A16" s="2" t="s">
        <v>133</v>
      </c>
      <c r="B16" s="4"/>
      <c r="C16" s="5" t="s">
        <v>122</v>
      </c>
      <c r="D16" s="2" t="s">
        <v>41</v>
      </c>
    </row>
    <row r="18" spans="1:4" ht="21" customHeight="1" x14ac:dyDescent="0.45">
      <c r="A18" s="1" t="s">
        <v>134</v>
      </c>
      <c r="B18" s="1" t="s">
        <v>135</v>
      </c>
      <c r="C18" s="1" t="s">
        <v>119</v>
      </c>
      <c r="D18" s="1" t="s">
        <v>13</v>
      </c>
    </row>
    <row r="19" spans="1:4" x14ac:dyDescent="0.45">
      <c r="A19" s="2" t="s">
        <v>136</v>
      </c>
      <c r="B19" s="7" t="str">
        <f>IF(OR(B10="",B8=""),"",B10-B8)</f>
        <v/>
      </c>
      <c r="C19" s="5" t="s">
        <v>122</v>
      </c>
      <c r="D19" s="2" t="s">
        <v>137</v>
      </c>
    </row>
    <row r="20" spans="1:4" x14ac:dyDescent="0.45">
      <c r="A20" s="2" t="s">
        <v>138</v>
      </c>
      <c r="B20" s="8" t="str">
        <f>IF(OR(B19="",B8=""),"",B19/B8)</f>
        <v/>
      </c>
      <c r="C20" s="5" t="s">
        <v>125</v>
      </c>
      <c r="D20" s="2" t="s">
        <v>139</v>
      </c>
    </row>
    <row r="21" spans="1:4" x14ac:dyDescent="0.45">
      <c r="A21" s="2" t="s">
        <v>140</v>
      </c>
      <c r="B21" s="7" t="str">
        <f>IF(OR(B8="",B9=""),"",B8*B9)</f>
        <v/>
      </c>
      <c r="C21" s="5" t="s">
        <v>122</v>
      </c>
      <c r="D21" s="2" t="s">
        <v>141</v>
      </c>
    </row>
    <row r="22" spans="1:4" x14ac:dyDescent="0.45">
      <c r="A22" s="2" t="s">
        <v>142</v>
      </c>
      <c r="B22" s="7" t="str">
        <f>IF(OR(B10="",B11=""),"",B10*B11)</f>
        <v/>
      </c>
      <c r="C22" s="5" t="s">
        <v>122</v>
      </c>
      <c r="D22" s="2" t="s">
        <v>141</v>
      </c>
    </row>
    <row r="23" spans="1:4" x14ac:dyDescent="0.45">
      <c r="A23" s="2" t="s">
        <v>143</v>
      </c>
      <c r="B23" s="7" t="str">
        <f>IF(OR(B22="",B21=""),"",B22-B21)</f>
        <v/>
      </c>
      <c r="C23" s="5" t="s">
        <v>122</v>
      </c>
      <c r="D23" s="2" t="s">
        <v>144</v>
      </c>
    </row>
    <row r="24" spans="1:4" x14ac:dyDescent="0.45">
      <c r="A24" s="2" t="s">
        <v>145</v>
      </c>
      <c r="B24" s="7" t="str">
        <f>IF(COUNT(B12:B16)=5,SUM(B12:B16),"")</f>
        <v/>
      </c>
      <c r="C24" s="5" t="s">
        <v>122</v>
      </c>
      <c r="D24" s="2" t="s">
        <v>146</v>
      </c>
    </row>
    <row r="25" spans="1:4" x14ac:dyDescent="0.45">
      <c r="A25" s="2" t="s">
        <v>147</v>
      </c>
      <c r="B25" s="9" t="str">
        <f>IF(OR(B10="",B24=""),"",B10/B24)</f>
        <v/>
      </c>
      <c r="C25" s="5" t="s">
        <v>148</v>
      </c>
      <c r="D25" s="2" t="s">
        <v>149</v>
      </c>
    </row>
    <row r="26" spans="1:4" x14ac:dyDescent="0.45">
      <c r="A26" s="2" t="s">
        <v>150</v>
      </c>
      <c r="B26" s="8" t="str">
        <f>IF(OR(B11="",B9=""),"",B11-B9)</f>
        <v/>
      </c>
      <c r="C26" s="5" t="s">
        <v>151</v>
      </c>
      <c r="D26" s="2" t="s">
        <v>152</v>
      </c>
    </row>
    <row r="29" spans="1:4" ht="21" customHeight="1" x14ac:dyDescent="0.45">
      <c r="A29" s="21" t="s">
        <v>153</v>
      </c>
      <c r="B29" s="22"/>
      <c r="C29" s="22"/>
      <c r="D29" s="23"/>
    </row>
    <row r="30" spans="1:4" ht="21" customHeight="1" x14ac:dyDescent="0.45">
      <c r="A30" s="1" t="s">
        <v>117</v>
      </c>
      <c r="B30" s="1" t="s">
        <v>118</v>
      </c>
      <c r="C30" s="1" t="s">
        <v>119</v>
      </c>
      <c r="D30" s="1" t="s">
        <v>120</v>
      </c>
    </row>
    <row r="31" spans="1:4" x14ac:dyDescent="0.45">
      <c r="A31" s="2" t="s">
        <v>154</v>
      </c>
      <c r="B31" s="6"/>
      <c r="C31" s="5" t="s">
        <v>125</v>
      </c>
      <c r="D31" s="2" t="s">
        <v>56</v>
      </c>
    </row>
    <row r="32" spans="1:4" x14ac:dyDescent="0.45">
      <c r="A32" s="2" t="s">
        <v>155</v>
      </c>
      <c r="B32" s="6"/>
      <c r="C32" s="5" t="s">
        <v>125</v>
      </c>
      <c r="D32" s="2" t="s">
        <v>56</v>
      </c>
    </row>
    <row r="33" spans="1:4" x14ac:dyDescent="0.45">
      <c r="A33" s="2" t="s">
        <v>156</v>
      </c>
      <c r="B33" s="6"/>
      <c r="C33" s="5" t="s">
        <v>125</v>
      </c>
      <c r="D33" s="2" t="s">
        <v>56</v>
      </c>
    </row>
    <row r="34" spans="1:4" x14ac:dyDescent="0.45">
      <c r="A34" s="2" t="s">
        <v>157</v>
      </c>
      <c r="B34" s="6"/>
      <c r="C34" s="5" t="s">
        <v>125</v>
      </c>
      <c r="D34" s="2" t="s">
        <v>56</v>
      </c>
    </row>
    <row r="35" spans="1:4" x14ac:dyDescent="0.45">
      <c r="A35" s="2" t="s">
        <v>158</v>
      </c>
      <c r="B35" s="6"/>
      <c r="C35" s="5" t="s">
        <v>125</v>
      </c>
      <c r="D35" s="2" t="s">
        <v>56</v>
      </c>
    </row>
    <row r="36" spans="1:4" x14ac:dyDescent="0.45">
      <c r="A36" s="2" t="s">
        <v>159</v>
      </c>
      <c r="B36" s="6"/>
      <c r="C36" s="5" t="s">
        <v>125</v>
      </c>
      <c r="D36" s="2" t="s">
        <v>56</v>
      </c>
    </row>
    <row r="37" spans="1:4" x14ac:dyDescent="0.45">
      <c r="A37" s="2" t="s">
        <v>160</v>
      </c>
      <c r="B37" s="6"/>
      <c r="C37" s="5" t="s">
        <v>125</v>
      </c>
      <c r="D37" s="2" t="s">
        <v>56</v>
      </c>
    </row>
    <row r="38" spans="1:4" x14ac:dyDescent="0.45">
      <c r="A38" s="2" t="s">
        <v>161</v>
      </c>
      <c r="B38" s="4"/>
      <c r="C38" s="5" t="s">
        <v>162</v>
      </c>
      <c r="D38" s="2" t="s">
        <v>56</v>
      </c>
    </row>
    <row r="39" spans="1:4" x14ac:dyDescent="0.45">
      <c r="A39" s="2" t="s">
        <v>163</v>
      </c>
      <c r="B39" s="4"/>
      <c r="C39" s="5" t="s">
        <v>162</v>
      </c>
      <c r="D39" s="2" t="s">
        <v>56</v>
      </c>
    </row>
    <row r="40" spans="1:4" x14ac:dyDescent="0.45">
      <c r="A40" s="2" t="s">
        <v>164</v>
      </c>
      <c r="B40" s="4"/>
      <c r="C40" s="5" t="s">
        <v>162</v>
      </c>
      <c r="D40" s="2" t="s">
        <v>56</v>
      </c>
    </row>
    <row r="42" spans="1:4" ht="21" customHeight="1" x14ac:dyDescent="0.45">
      <c r="A42" s="1" t="s">
        <v>134</v>
      </c>
      <c r="B42" s="1" t="s">
        <v>135</v>
      </c>
      <c r="C42" s="1" t="s">
        <v>119</v>
      </c>
      <c r="D42" s="1" t="s">
        <v>13</v>
      </c>
    </row>
    <row r="43" spans="1:4" ht="30" customHeight="1" x14ac:dyDescent="0.45">
      <c r="A43" s="2" t="s">
        <v>165</v>
      </c>
      <c r="B43" s="8" t="str">
        <f>IF(COUNT(B31:B32)=2,SUM(B31:B32),"")</f>
        <v/>
      </c>
      <c r="C43" s="5" t="s">
        <v>125</v>
      </c>
      <c r="D43" s="2" t="s">
        <v>166</v>
      </c>
    </row>
    <row r="44" spans="1:4" ht="30" customHeight="1" x14ac:dyDescent="0.45">
      <c r="A44" s="2" t="s">
        <v>167</v>
      </c>
      <c r="B44" s="8" t="str">
        <f>IF(COUNT(B33:B34)=2,SUM(B33:B34),"")</f>
        <v/>
      </c>
      <c r="C44" s="5" t="s">
        <v>125</v>
      </c>
      <c r="D44" s="2" t="s">
        <v>168</v>
      </c>
    </row>
    <row r="45" spans="1:4" x14ac:dyDescent="0.45">
      <c r="A45" s="2" t="s">
        <v>169</v>
      </c>
      <c r="B45" s="8" t="str">
        <f>IF(OR(B43="",B44=""),"",B43-B44)</f>
        <v/>
      </c>
      <c r="C45" s="5" t="s">
        <v>151</v>
      </c>
      <c r="D45" s="2" t="s">
        <v>170</v>
      </c>
    </row>
    <row r="46" spans="1:4" x14ac:dyDescent="0.45">
      <c r="A46" s="2" t="s">
        <v>171</v>
      </c>
      <c r="B46" s="8" t="str">
        <f>IF(COUNT(B35:B37)=3,SUM(B35:B37),"")</f>
        <v/>
      </c>
      <c r="C46" s="5" t="s">
        <v>125</v>
      </c>
      <c r="D46" s="2" t="s">
        <v>172</v>
      </c>
    </row>
    <row r="47" spans="1:4" x14ac:dyDescent="0.45">
      <c r="A47" s="2" t="s">
        <v>173</v>
      </c>
      <c r="B47" s="8" t="str">
        <f>IF(OR(B38="",B39=""),"",B38/B39)</f>
        <v/>
      </c>
      <c r="C47" s="5" t="s">
        <v>125</v>
      </c>
      <c r="D47" s="2" t="s">
        <v>174</v>
      </c>
    </row>
    <row r="48" spans="1:4" x14ac:dyDescent="0.45">
      <c r="A48" s="2" t="s">
        <v>175</v>
      </c>
      <c r="B48" s="9" t="str">
        <f>IF(OR(B40="",B39=""),"",B40/B39)</f>
        <v/>
      </c>
      <c r="C48" s="5" t="s">
        <v>148</v>
      </c>
      <c r="D48" s="2" t="s">
        <v>176</v>
      </c>
    </row>
    <row r="53" spans="1:4" ht="21" customHeight="1" x14ac:dyDescent="0.45">
      <c r="A53" s="21" t="s">
        <v>177</v>
      </c>
      <c r="B53" s="22"/>
      <c r="C53" s="22"/>
      <c r="D53" s="23"/>
    </row>
    <row r="54" spans="1:4" ht="21" customHeight="1" x14ac:dyDescent="0.45">
      <c r="A54" s="1" t="s">
        <v>117</v>
      </c>
      <c r="B54" s="1" t="s">
        <v>118</v>
      </c>
      <c r="C54" s="1" t="s">
        <v>119</v>
      </c>
      <c r="D54" s="1" t="s">
        <v>120</v>
      </c>
    </row>
    <row r="55" spans="1:4" x14ac:dyDescent="0.45">
      <c r="A55" s="2" t="s">
        <v>178</v>
      </c>
      <c r="B55" s="10"/>
      <c r="C55" s="5" t="s">
        <v>179</v>
      </c>
      <c r="D55" s="2" t="s">
        <v>180</v>
      </c>
    </row>
    <row r="56" spans="1:4" x14ac:dyDescent="0.45">
      <c r="A56" s="2" t="s">
        <v>181</v>
      </c>
      <c r="B56" s="10"/>
      <c r="C56" s="5" t="s">
        <v>179</v>
      </c>
      <c r="D56" s="2" t="s">
        <v>61</v>
      </c>
    </row>
    <row r="57" spans="1:4" x14ac:dyDescent="0.45">
      <c r="A57" s="2" t="s">
        <v>182</v>
      </c>
      <c r="B57" s="11"/>
      <c r="C57" s="5" t="s">
        <v>183</v>
      </c>
      <c r="D57" s="2" t="s">
        <v>180</v>
      </c>
    </row>
    <row r="58" spans="1:4" x14ac:dyDescent="0.45">
      <c r="A58" s="2" t="s">
        <v>184</v>
      </c>
      <c r="B58" s="11"/>
      <c r="C58" s="5" t="s">
        <v>183</v>
      </c>
      <c r="D58" s="2" t="s">
        <v>61</v>
      </c>
    </row>
    <row r="60" spans="1:4" ht="21" customHeight="1" x14ac:dyDescent="0.45">
      <c r="A60" s="1" t="s">
        <v>134</v>
      </c>
      <c r="B60" s="1" t="s">
        <v>135</v>
      </c>
      <c r="C60" s="1" t="s">
        <v>119</v>
      </c>
      <c r="D60" s="1" t="s">
        <v>13</v>
      </c>
    </row>
    <row r="61" spans="1:4" x14ac:dyDescent="0.45">
      <c r="A61" s="2" t="s">
        <v>185</v>
      </c>
      <c r="B61" s="8" t="str">
        <f>IF(OR(B55="",B56=""),"",B55/B56)</f>
        <v/>
      </c>
      <c r="C61" s="5" t="s">
        <v>125</v>
      </c>
      <c r="D61" s="2" t="s">
        <v>186</v>
      </c>
    </row>
    <row r="62" spans="1:4" x14ac:dyDescent="0.45">
      <c r="A62" s="2" t="s">
        <v>187</v>
      </c>
      <c r="B62" s="7" t="str">
        <f>IF(OR(B55="",B57=""),"",B55*B57)</f>
        <v/>
      </c>
      <c r="C62" s="5" t="s">
        <v>162</v>
      </c>
      <c r="D62" s="2" t="s">
        <v>188</v>
      </c>
    </row>
    <row r="63" spans="1:4" x14ac:dyDescent="0.45">
      <c r="A63" s="2" t="s">
        <v>189</v>
      </c>
      <c r="B63" s="7" t="str">
        <f>IF(OR(B55="",B58=""),"",B55*B58)</f>
        <v/>
      </c>
      <c r="C63" s="5" t="s">
        <v>162</v>
      </c>
      <c r="D63" s="2" t="s">
        <v>190</v>
      </c>
    </row>
  </sheetData>
  <mergeCells count="5">
    <mergeCell ref="A1:D2"/>
    <mergeCell ref="A6:D6"/>
    <mergeCell ref="A53:D53"/>
    <mergeCell ref="A4:D4"/>
    <mergeCell ref="A29:D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B01616"/>
  </sheetPr>
  <dimension ref="A1:I26"/>
  <sheetViews>
    <sheetView showGridLines="0" topLeftCell="A6" workbookViewId="0">
      <selection activeCell="D19" sqref="D19"/>
    </sheetView>
  </sheetViews>
  <sheetFormatPr defaultRowHeight="14.25" x14ac:dyDescent="0.45"/>
  <cols>
    <col min="1" max="1" width="22" customWidth="1"/>
    <col min="2" max="2" width="10" customWidth="1"/>
    <col min="3" max="3" width="42" customWidth="1"/>
    <col min="4" max="4" width="12" customWidth="1"/>
    <col min="5" max="7" width="18" customWidth="1"/>
    <col min="8" max="8" width="12" customWidth="1"/>
    <col min="9" max="9" width="18" customWidth="1"/>
  </cols>
  <sheetData>
    <row r="1" spans="1:9" ht="26" customHeight="1" x14ac:dyDescent="0.45">
      <c r="A1" s="24" t="s">
        <v>191</v>
      </c>
      <c r="B1" s="19"/>
      <c r="C1" s="19"/>
      <c r="D1" s="19"/>
      <c r="E1" s="19"/>
      <c r="F1" s="19"/>
      <c r="G1" s="19"/>
      <c r="H1" s="19"/>
      <c r="I1" s="19"/>
    </row>
    <row r="2" spans="1:9" ht="20" customHeight="1" x14ac:dyDescent="0.45">
      <c r="A2" s="19"/>
      <c r="B2" s="19"/>
      <c r="C2" s="19"/>
      <c r="D2" s="19"/>
      <c r="E2" s="19"/>
      <c r="F2" s="19"/>
      <c r="G2" s="19"/>
      <c r="H2" s="19"/>
      <c r="I2" s="19"/>
    </row>
    <row r="4" spans="1:9" ht="40.049999999999997" customHeight="1" x14ac:dyDescent="0.45">
      <c r="A4" s="20" t="s">
        <v>291</v>
      </c>
      <c r="B4" s="19"/>
      <c r="C4" s="19"/>
      <c r="D4" s="19"/>
      <c r="E4" s="19"/>
      <c r="F4" s="19"/>
      <c r="G4" s="19"/>
      <c r="H4" s="19"/>
      <c r="I4" s="19"/>
    </row>
    <row r="5" spans="1:9" ht="40.049999999999997" customHeight="1" x14ac:dyDescent="0.45">
      <c r="A5" s="18" t="s">
        <v>192</v>
      </c>
      <c r="B5" s="19"/>
      <c r="C5" s="19"/>
      <c r="D5" s="19"/>
      <c r="E5" s="19"/>
      <c r="F5" s="19"/>
      <c r="G5" s="19"/>
      <c r="H5" s="19"/>
      <c r="I5" s="19"/>
    </row>
    <row r="8" spans="1:9" ht="21" customHeight="1" x14ac:dyDescent="0.45">
      <c r="A8" s="1" t="s">
        <v>193</v>
      </c>
      <c r="B8" s="1" t="s">
        <v>194</v>
      </c>
      <c r="C8" s="1" t="s">
        <v>195</v>
      </c>
      <c r="D8" s="1" t="s">
        <v>196</v>
      </c>
      <c r="E8" s="1" t="s">
        <v>197</v>
      </c>
      <c r="F8" s="1" t="s">
        <v>104</v>
      </c>
      <c r="G8" s="1" t="s">
        <v>198</v>
      </c>
      <c r="H8" s="1" t="s">
        <v>98</v>
      </c>
      <c r="I8" s="1" t="s">
        <v>199</v>
      </c>
    </row>
    <row r="9" spans="1:9" x14ac:dyDescent="0.45">
      <c r="A9" s="2"/>
      <c r="B9" s="5" t="s">
        <v>200</v>
      </c>
      <c r="C9" s="2"/>
      <c r="D9" s="2"/>
      <c r="E9" s="2"/>
      <c r="F9" s="2"/>
      <c r="G9" s="2"/>
      <c r="H9" s="2"/>
      <c r="I9" s="2"/>
    </row>
    <row r="10" spans="1:9" x14ac:dyDescent="0.45">
      <c r="A10" s="2"/>
      <c r="B10" s="5" t="s">
        <v>201</v>
      </c>
      <c r="C10" s="2"/>
      <c r="D10" s="2"/>
      <c r="E10" s="2"/>
      <c r="F10" s="2"/>
      <c r="G10" s="2"/>
      <c r="H10" s="2"/>
      <c r="I10" s="2"/>
    </row>
    <row r="11" spans="1:9" x14ac:dyDescent="0.45">
      <c r="A11" s="2"/>
      <c r="B11" s="5" t="s">
        <v>202</v>
      </c>
      <c r="C11" s="2"/>
      <c r="D11" s="2"/>
      <c r="E11" s="2"/>
      <c r="F11" s="2"/>
      <c r="G11" s="2"/>
      <c r="H11" s="2"/>
      <c r="I11" s="2"/>
    </row>
    <row r="12" spans="1:9" x14ac:dyDescent="0.45">
      <c r="A12" s="2"/>
      <c r="B12" s="5" t="s">
        <v>203</v>
      </c>
      <c r="C12" s="2"/>
      <c r="D12" s="2"/>
      <c r="E12" s="2"/>
      <c r="F12" s="2"/>
      <c r="G12" s="2"/>
      <c r="H12" s="2"/>
      <c r="I12" s="2"/>
    </row>
    <row r="13" spans="1:9" x14ac:dyDescent="0.45">
      <c r="A13" s="2"/>
      <c r="B13" s="5" t="s">
        <v>204</v>
      </c>
      <c r="C13" s="2"/>
      <c r="D13" s="2"/>
      <c r="E13" s="2"/>
      <c r="F13" s="2"/>
      <c r="G13" s="2"/>
      <c r="H13" s="2"/>
      <c r="I13" s="2"/>
    </row>
    <row r="14" spans="1:9" x14ac:dyDescent="0.45">
      <c r="A14" s="2"/>
      <c r="B14" s="5" t="s">
        <v>205</v>
      </c>
      <c r="C14" s="2"/>
      <c r="D14" s="2"/>
      <c r="E14" s="2"/>
      <c r="F14" s="2"/>
      <c r="G14" s="2"/>
      <c r="H14" s="2"/>
      <c r="I14" s="2"/>
    </row>
    <row r="15" spans="1:9" x14ac:dyDescent="0.45">
      <c r="A15" s="2"/>
      <c r="B15" s="5" t="s">
        <v>206</v>
      </c>
      <c r="C15" s="2"/>
      <c r="D15" s="2"/>
      <c r="E15" s="2"/>
      <c r="F15" s="2"/>
      <c r="G15" s="2"/>
      <c r="H15" s="2"/>
      <c r="I15" s="2"/>
    </row>
    <row r="16" spans="1:9" x14ac:dyDescent="0.45">
      <c r="A16" s="2"/>
      <c r="B16" s="5" t="s">
        <v>207</v>
      </c>
      <c r="C16" s="2"/>
      <c r="D16" s="2"/>
      <c r="E16" s="2"/>
      <c r="F16" s="2"/>
      <c r="G16" s="2"/>
      <c r="H16" s="2"/>
      <c r="I16" s="2"/>
    </row>
    <row r="17" spans="1:9" x14ac:dyDescent="0.45">
      <c r="A17" s="2"/>
      <c r="B17" s="5" t="s">
        <v>208</v>
      </c>
      <c r="C17" s="2"/>
      <c r="D17" s="2"/>
      <c r="E17" s="2"/>
      <c r="F17" s="2"/>
      <c r="G17" s="2"/>
      <c r="H17" s="2"/>
      <c r="I17" s="2"/>
    </row>
    <row r="18" spans="1:9" x14ac:dyDescent="0.45">
      <c r="A18" s="2"/>
      <c r="B18" s="5" t="s">
        <v>209</v>
      </c>
      <c r="C18" s="2"/>
      <c r="D18" s="2"/>
      <c r="E18" s="2"/>
      <c r="F18" s="2"/>
      <c r="G18" s="2"/>
      <c r="H18" s="2"/>
      <c r="I18" s="2"/>
    </row>
    <row r="19" spans="1:9" x14ac:dyDescent="0.45">
      <c r="A19" s="2"/>
      <c r="B19" s="5" t="s">
        <v>210</v>
      </c>
      <c r="C19" s="2"/>
      <c r="D19" s="2"/>
      <c r="E19" s="2"/>
      <c r="F19" s="2"/>
      <c r="G19" s="2"/>
      <c r="H19" s="2"/>
      <c r="I19" s="2"/>
    </row>
    <row r="20" spans="1:9" x14ac:dyDescent="0.45">
      <c r="A20" s="2"/>
      <c r="B20" s="5" t="s">
        <v>211</v>
      </c>
      <c r="C20" s="2"/>
      <c r="D20" s="2"/>
      <c r="E20" s="2"/>
      <c r="F20" s="2"/>
      <c r="G20" s="2"/>
      <c r="H20" s="2"/>
      <c r="I20" s="2"/>
    </row>
    <row r="21" spans="1:9" x14ac:dyDescent="0.45">
      <c r="A21" s="2"/>
      <c r="B21" s="5" t="s">
        <v>212</v>
      </c>
      <c r="C21" s="2"/>
      <c r="D21" s="2"/>
      <c r="E21" s="2"/>
      <c r="F21" s="2"/>
      <c r="G21" s="2"/>
      <c r="H21" s="2"/>
      <c r="I21" s="2"/>
    </row>
    <row r="22" spans="1:9" x14ac:dyDescent="0.45">
      <c r="A22" s="2"/>
      <c r="B22" s="5" t="s">
        <v>213</v>
      </c>
      <c r="C22" s="2"/>
      <c r="D22" s="2"/>
      <c r="E22" s="2"/>
      <c r="F22" s="2"/>
      <c r="G22" s="2"/>
      <c r="H22" s="2"/>
      <c r="I22" s="2"/>
    </row>
    <row r="23" spans="1:9" x14ac:dyDescent="0.45">
      <c r="A23" s="2"/>
      <c r="B23" s="5" t="s">
        <v>214</v>
      </c>
      <c r="C23" s="2"/>
      <c r="D23" s="2"/>
      <c r="E23" s="2"/>
      <c r="F23" s="2"/>
      <c r="G23" s="2"/>
      <c r="H23" s="2"/>
      <c r="I23" s="2"/>
    </row>
    <row r="24" spans="1:9" x14ac:dyDescent="0.45">
      <c r="A24" s="2"/>
      <c r="B24" s="5" t="s">
        <v>215</v>
      </c>
      <c r="C24" s="2"/>
      <c r="D24" s="2"/>
      <c r="E24" s="2"/>
      <c r="F24" s="2"/>
      <c r="G24" s="2"/>
      <c r="H24" s="2"/>
      <c r="I24" s="2"/>
    </row>
    <row r="25" spans="1:9" x14ac:dyDescent="0.45">
      <c r="A25" s="2"/>
      <c r="B25" s="5" t="s">
        <v>216</v>
      </c>
      <c r="C25" s="2"/>
      <c r="D25" s="2"/>
      <c r="E25" s="2"/>
      <c r="F25" s="2"/>
      <c r="G25" s="2"/>
      <c r="H25" s="2"/>
      <c r="I25" s="2"/>
    </row>
    <row r="26" spans="1:9" x14ac:dyDescent="0.45">
      <c r="A26" s="2"/>
      <c r="B26" s="5" t="s">
        <v>217</v>
      </c>
      <c r="C26" s="2"/>
      <c r="D26" s="2"/>
      <c r="E26" s="2"/>
      <c r="F26" s="2"/>
      <c r="G26" s="2"/>
      <c r="H26" s="2"/>
      <c r="I26" s="2"/>
    </row>
  </sheetData>
  <mergeCells count="3">
    <mergeCell ref="A5:I5"/>
    <mergeCell ref="A1:I2"/>
    <mergeCell ref="A4:I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B01616"/>
  </sheetPr>
  <dimension ref="A1:H22"/>
  <sheetViews>
    <sheetView showGridLines="0" workbookViewId="0">
      <selection sqref="A1:H2"/>
    </sheetView>
  </sheetViews>
  <sheetFormatPr defaultRowHeight="14.25" x14ac:dyDescent="0.45"/>
  <cols>
    <col min="1" max="1" width="16" customWidth="1"/>
    <col min="2" max="2" width="24" customWidth="1"/>
    <col min="3" max="3" width="20" customWidth="1"/>
    <col min="4" max="4" width="18" customWidth="1"/>
    <col min="5" max="5" width="30" customWidth="1"/>
    <col min="6" max="6" width="12" customWidth="1"/>
    <col min="7" max="7" width="18" customWidth="1"/>
    <col min="8" max="8" width="12" customWidth="1"/>
  </cols>
  <sheetData>
    <row r="1" spans="1:8" ht="26" customHeight="1" x14ac:dyDescent="0.45">
      <c r="A1" s="24" t="s">
        <v>218</v>
      </c>
      <c r="B1" s="19"/>
      <c r="C1" s="19"/>
      <c r="D1" s="19"/>
      <c r="E1" s="19"/>
      <c r="F1" s="19"/>
      <c r="G1" s="19"/>
      <c r="H1" s="19"/>
    </row>
    <row r="2" spans="1:8" ht="20" customHeight="1" x14ac:dyDescent="0.45">
      <c r="A2" s="19"/>
      <c r="B2" s="19"/>
      <c r="C2" s="19"/>
      <c r="D2" s="19"/>
      <c r="E2" s="19"/>
      <c r="F2" s="19"/>
      <c r="G2" s="19"/>
      <c r="H2" s="19"/>
    </row>
    <row r="4" spans="1:8" ht="40.049999999999997" customHeight="1" x14ac:dyDescent="0.45">
      <c r="A4" s="20" t="s">
        <v>219</v>
      </c>
      <c r="B4" s="19"/>
      <c r="C4" s="19"/>
      <c r="D4" s="19"/>
      <c r="E4" s="19"/>
      <c r="F4" s="19"/>
      <c r="G4" s="19"/>
      <c r="H4" s="19"/>
    </row>
    <row r="5" spans="1:8" ht="40.049999999999997" customHeight="1" x14ac:dyDescent="0.45">
      <c r="A5" s="18" t="s">
        <v>220</v>
      </c>
      <c r="B5" s="19"/>
      <c r="C5" s="19"/>
      <c r="D5" s="19"/>
      <c r="E5" s="19"/>
      <c r="F5" s="19"/>
      <c r="G5" s="19"/>
      <c r="H5" s="19"/>
    </row>
    <row r="8" spans="1:8" ht="21" customHeight="1" x14ac:dyDescent="0.45">
      <c r="A8" s="1" t="s">
        <v>221</v>
      </c>
      <c r="B8" s="1" t="s">
        <v>222</v>
      </c>
      <c r="C8" s="1" t="s">
        <v>100</v>
      </c>
      <c r="D8" s="1" t="s">
        <v>113</v>
      </c>
      <c r="E8" s="1" t="s">
        <v>223</v>
      </c>
      <c r="F8" s="1" t="s">
        <v>224</v>
      </c>
      <c r="G8" s="1" t="s">
        <v>225</v>
      </c>
      <c r="H8" s="1" t="s">
        <v>226</v>
      </c>
    </row>
    <row r="9" spans="1:8" x14ac:dyDescent="0.45">
      <c r="A9" s="2"/>
      <c r="B9" s="2"/>
      <c r="C9" s="2"/>
      <c r="D9" s="2"/>
      <c r="E9" s="2"/>
      <c r="F9" s="2"/>
      <c r="G9" s="2"/>
      <c r="H9" s="2"/>
    </row>
    <row r="10" spans="1:8" x14ac:dyDescent="0.45">
      <c r="A10" s="2"/>
      <c r="B10" s="2"/>
      <c r="C10" s="2"/>
      <c r="D10" s="2"/>
      <c r="E10" s="2"/>
      <c r="F10" s="2"/>
      <c r="G10" s="2"/>
      <c r="H10" s="2"/>
    </row>
    <row r="11" spans="1:8" x14ac:dyDescent="0.45">
      <c r="A11" s="2"/>
      <c r="B11" s="2"/>
      <c r="C11" s="2"/>
      <c r="D11" s="2"/>
      <c r="E11" s="2"/>
      <c r="F11" s="2"/>
      <c r="G11" s="2"/>
      <c r="H11" s="2"/>
    </row>
    <row r="12" spans="1:8" x14ac:dyDescent="0.45">
      <c r="A12" s="2"/>
      <c r="B12" s="2"/>
      <c r="C12" s="2"/>
      <c r="D12" s="2"/>
      <c r="E12" s="2"/>
      <c r="F12" s="2"/>
      <c r="G12" s="2"/>
      <c r="H12" s="2"/>
    </row>
    <row r="13" spans="1:8" x14ac:dyDescent="0.45">
      <c r="A13" s="2"/>
      <c r="B13" s="2"/>
      <c r="C13" s="2"/>
      <c r="D13" s="2"/>
      <c r="E13" s="2"/>
      <c r="F13" s="2"/>
      <c r="G13" s="2"/>
      <c r="H13" s="2"/>
    </row>
    <row r="14" spans="1:8" x14ac:dyDescent="0.45">
      <c r="A14" s="2"/>
      <c r="B14" s="2"/>
      <c r="C14" s="2"/>
      <c r="D14" s="2"/>
      <c r="E14" s="2"/>
      <c r="F14" s="2"/>
      <c r="G14" s="2"/>
      <c r="H14" s="2"/>
    </row>
    <row r="15" spans="1:8" x14ac:dyDescent="0.45">
      <c r="A15" s="2"/>
      <c r="B15" s="2"/>
      <c r="C15" s="2"/>
      <c r="D15" s="2"/>
      <c r="E15" s="2"/>
      <c r="F15" s="2"/>
      <c r="G15" s="2"/>
      <c r="H15" s="2"/>
    </row>
    <row r="16" spans="1:8" x14ac:dyDescent="0.45">
      <c r="A16" s="2"/>
      <c r="B16" s="2"/>
      <c r="C16" s="2"/>
      <c r="D16" s="2"/>
      <c r="E16" s="2"/>
      <c r="F16" s="2"/>
      <c r="G16" s="2"/>
      <c r="H16" s="2"/>
    </row>
    <row r="17" spans="1:8" x14ac:dyDescent="0.45">
      <c r="A17" s="2"/>
      <c r="B17" s="2"/>
      <c r="C17" s="2"/>
      <c r="D17" s="2"/>
      <c r="E17" s="2"/>
      <c r="F17" s="2"/>
      <c r="G17" s="2"/>
      <c r="H17" s="2"/>
    </row>
    <row r="18" spans="1:8" x14ac:dyDescent="0.45">
      <c r="A18" s="2"/>
      <c r="B18" s="2"/>
      <c r="C18" s="2"/>
      <c r="D18" s="2"/>
      <c r="E18" s="2"/>
      <c r="F18" s="2"/>
      <c r="G18" s="2"/>
      <c r="H18" s="2"/>
    </row>
    <row r="19" spans="1:8" x14ac:dyDescent="0.45">
      <c r="A19" s="2"/>
      <c r="B19" s="2"/>
      <c r="C19" s="2"/>
      <c r="D19" s="2"/>
      <c r="E19" s="2"/>
      <c r="F19" s="2"/>
      <c r="G19" s="2"/>
      <c r="H19" s="2"/>
    </row>
    <row r="20" spans="1:8" x14ac:dyDescent="0.45">
      <c r="A20" s="2"/>
      <c r="B20" s="2"/>
      <c r="C20" s="2"/>
      <c r="D20" s="2"/>
      <c r="E20" s="2"/>
      <c r="F20" s="2"/>
      <c r="G20" s="2"/>
      <c r="H20" s="2"/>
    </row>
    <row r="21" spans="1:8" x14ac:dyDescent="0.45">
      <c r="A21" s="2"/>
      <c r="B21" s="2"/>
      <c r="C21" s="2"/>
      <c r="D21" s="2"/>
      <c r="E21" s="2"/>
      <c r="F21" s="2"/>
      <c r="G21" s="2"/>
      <c r="H21" s="2"/>
    </row>
    <row r="22" spans="1:8" x14ac:dyDescent="0.45">
      <c r="A22" s="2"/>
      <c r="B22" s="2"/>
      <c r="C22" s="2"/>
      <c r="D22" s="2"/>
      <c r="E22" s="2"/>
      <c r="F22" s="2"/>
      <c r="G22" s="2"/>
      <c r="H22" s="2"/>
    </row>
  </sheetData>
  <mergeCells count="3">
    <mergeCell ref="A1:H2"/>
    <mergeCell ref="A4:H4"/>
    <mergeCell ref="A5:H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Read_Me</vt:lpstr>
      <vt:lpstr>Source_Log</vt:lpstr>
      <vt:lpstr>Risk_Map</vt:lpstr>
      <vt:lpstr>Business_Architecture</vt:lpstr>
      <vt:lpstr>KPI_Spine</vt:lpstr>
      <vt:lpstr>Timeline</vt:lpstr>
      <vt:lpstr>Calibration</vt:lpstr>
      <vt:lpstr>Fact_Bank</vt:lpstr>
      <vt:lpstr>Driver_Tree</vt:lpstr>
      <vt:lpstr>ORCL_DCF</vt:lpstr>
      <vt:lpstr>Continuing_Value_Note</vt:lpstr>
      <vt:lpstr>Prompt_Log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Miao Liu</dc:creator>
  <cp:lastModifiedBy>Miao Liu</cp:lastModifiedBy>
  <dcterms:created xsi:type="dcterms:W3CDTF">2026-04-24T14:15:40Z</dcterms:created>
  <dcterms:modified xsi:type="dcterms:W3CDTF">2026-04-24T14:15:40Z</dcterms:modified>
</cp:coreProperties>
</file>